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135" activeTab="1"/>
  </bookViews>
  <sheets>
    <sheet name="5 - 6 класс (девушки)" sheetId="9" r:id="rId1"/>
    <sheet name="7 - 8 класс (девушки) " sheetId="16" r:id="rId2"/>
    <sheet name="9 - 11 класс (девушки) " sheetId="19" r:id="rId3"/>
  </sheets>
  <calcPr calcId="145621"/>
</workbook>
</file>

<file path=xl/calcChain.xml><?xml version="1.0" encoding="utf-8"?>
<calcChain xmlns="http://schemas.openxmlformats.org/spreadsheetml/2006/main">
  <c r="G27" i="9" l="1"/>
  <c r="K35" i="19" l="1"/>
  <c r="K15" i="19"/>
  <c r="K28" i="19"/>
  <c r="K40" i="19"/>
  <c r="K32" i="19"/>
  <c r="K27" i="19"/>
  <c r="K26" i="19"/>
  <c r="K9" i="19"/>
  <c r="K39" i="19"/>
  <c r="K36" i="19"/>
  <c r="K42" i="19"/>
  <c r="K10" i="19"/>
  <c r="K41" i="19"/>
  <c r="K11" i="19"/>
  <c r="K14" i="19"/>
  <c r="K51" i="19"/>
  <c r="K44" i="19"/>
  <c r="K46" i="19"/>
  <c r="K33" i="19"/>
  <c r="K30" i="19"/>
  <c r="K50" i="19"/>
  <c r="K45" i="19"/>
  <c r="K49" i="19"/>
  <c r="K12" i="19"/>
  <c r="K13" i="19"/>
  <c r="K48" i="19"/>
  <c r="K38" i="19"/>
  <c r="K37" i="19"/>
  <c r="K17" i="19"/>
  <c r="K47" i="19"/>
  <c r="K19" i="19"/>
  <c r="K34" i="19"/>
  <c r="K18" i="19"/>
  <c r="K21" i="19"/>
  <c r="K22" i="19"/>
  <c r="K23" i="19"/>
  <c r="K24" i="19"/>
  <c r="K16" i="19"/>
  <c r="K20" i="19"/>
  <c r="K25" i="19"/>
  <c r="K43" i="19"/>
  <c r="K31" i="19"/>
  <c r="K29" i="19"/>
  <c r="K8" i="19"/>
  <c r="I35" i="19"/>
  <c r="I15" i="19"/>
  <c r="I28" i="19"/>
  <c r="I40" i="19"/>
  <c r="I32" i="19"/>
  <c r="I27" i="19"/>
  <c r="I26" i="19"/>
  <c r="I9" i="19"/>
  <c r="I39" i="19"/>
  <c r="I36" i="19"/>
  <c r="I42" i="19"/>
  <c r="I10" i="19"/>
  <c r="I41" i="19"/>
  <c r="I11" i="19"/>
  <c r="I14" i="19"/>
  <c r="I51" i="19"/>
  <c r="I44" i="19"/>
  <c r="I46" i="19"/>
  <c r="I33" i="19"/>
  <c r="I30" i="19"/>
  <c r="I50" i="19"/>
  <c r="I45" i="19"/>
  <c r="I49" i="19"/>
  <c r="I12" i="19"/>
  <c r="I13" i="19"/>
  <c r="I48" i="19"/>
  <c r="I38" i="19"/>
  <c r="I37" i="19"/>
  <c r="I17" i="19"/>
  <c r="I47" i="19"/>
  <c r="I19" i="19"/>
  <c r="I34" i="19"/>
  <c r="I18" i="19"/>
  <c r="I21" i="19"/>
  <c r="I22" i="19"/>
  <c r="I23" i="19"/>
  <c r="I24" i="19"/>
  <c r="I16" i="19"/>
  <c r="I20" i="19"/>
  <c r="I25" i="19"/>
  <c r="I43" i="19"/>
  <c r="I31" i="19"/>
  <c r="I29" i="19"/>
  <c r="I8" i="19"/>
  <c r="G35" i="19"/>
  <c r="L35" i="19" s="1"/>
  <c r="G15" i="19"/>
  <c r="L15" i="19" s="1"/>
  <c r="G28" i="19"/>
  <c r="L28" i="19" s="1"/>
  <c r="G40" i="19"/>
  <c r="L40" i="19" s="1"/>
  <c r="G32" i="19"/>
  <c r="L32" i="19" s="1"/>
  <c r="G27" i="19"/>
  <c r="L27" i="19" s="1"/>
  <c r="G26" i="19"/>
  <c r="L26" i="19" s="1"/>
  <c r="G9" i="19"/>
  <c r="L9" i="19" s="1"/>
  <c r="G39" i="19"/>
  <c r="L39" i="19" s="1"/>
  <c r="G36" i="19"/>
  <c r="L36" i="19" s="1"/>
  <c r="G42" i="19"/>
  <c r="L42" i="19" s="1"/>
  <c r="G10" i="19"/>
  <c r="G41" i="19"/>
  <c r="L41" i="19" s="1"/>
  <c r="G11" i="19"/>
  <c r="L11" i="19" s="1"/>
  <c r="G14" i="19"/>
  <c r="L14" i="19" s="1"/>
  <c r="G51" i="19"/>
  <c r="L51" i="19" s="1"/>
  <c r="G44" i="19"/>
  <c r="L44" i="19" s="1"/>
  <c r="G46" i="19"/>
  <c r="L46" i="19" s="1"/>
  <c r="G33" i="19"/>
  <c r="L33" i="19" s="1"/>
  <c r="G30" i="19"/>
  <c r="L30" i="19" s="1"/>
  <c r="G50" i="19"/>
  <c r="L50" i="19" s="1"/>
  <c r="G45" i="19"/>
  <c r="L45" i="19" s="1"/>
  <c r="G49" i="19"/>
  <c r="L49" i="19" s="1"/>
  <c r="G12" i="19"/>
  <c r="L12" i="19" s="1"/>
  <c r="G13" i="19"/>
  <c r="L13" i="19" s="1"/>
  <c r="G48" i="19"/>
  <c r="L48" i="19" s="1"/>
  <c r="G38" i="19"/>
  <c r="L38" i="19" s="1"/>
  <c r="G37" i="19"/>
  <c r="L37" i="19" s="1"/>
  <c r="G17" i="19"/>
  <c r="L17" i="19" s="1"/>
  <c r="G47" i="19"/>
  <c r="L47" i="19" s="1"/>
  <c r="G19" i="19"/>
  <c r="L19" i="19" s="1"/>
  <c r="G34" i="19"/>
  <c r="L34" i="19" s="1"/>
  <c r="G18" i="19"/>
  <c r="L18" i="19" s="1"/>
  <c r="G21" i="19"/>
  <c r="L21" i="19" s="1"/>
  <c r="G22" i="19"/>
  <c r="L22" i="19" s="1"/>
  <c r="G23" i="19"/>
  <c r="L23" i="19" s="1"/>
  <c r="G24" i="19"/>
  <c r="L24" i="19" s="1"/>
  <c r="G16" i="19"/>
  <c r="L16" i="19" s="1"/>
  <c r="G20" i="19"/>
  <c r="L20" i="19" s="1"/>
  <c r="G25" i="19"/>
  <c r="L25" i="19" s="1"/>
  <c r="G43" i="19"/>
  <c r="L43" i="19" s="1"/>
  <c r="G31" i="19"/>
  <c r="L31" i="19" s="1"/>
  <c r="G29" i="19"/>
  <c r="L29" i="19" s="1"/>
  <c r="G8" i="19"/>
  <c r="L8" i="19" s="1"/>
  <c r="K20" i="16"/>
  <c r="K30" i="16"/>
  <c r="K9" i="16"/>
  <c r="K35" i="16"/>
  <c r="K39" i="16"/>
  <c r="K37" i="16"/>
  <c r="K16" i="16"/>
  <c r="K33" i="16"/>
  <c r="K12" i="16"/>
  <c r="K40" i="16"/>
  <c r="K38" i="16"/>
  <c r="K42" i="16"/>
  <c r="K36" i="16"/>
  <c r="K18" i="16"/>
  <c r="K47" i="16"/>
  <c r="K44" i="16"/>
  <c r="K19" i="16"/>
  <c r="K41" i="16"/>
  <c r="K14" i="16"/>
  <c r="K46" i="16"/>
  <c r="K11" i="16"/>
  <c r="K43" i="16"/>
  <c r="K27" i="16"/>
  <c r="K29" i="16"/>
  <c r="K34" i="16"/>
  <c r="K24" i="16"/>
  <c r="K31" i="16"/>
  <c r="K10" i="16"/>
  <c r="K13" i="16"/>
  <c r="K22" i="16"/>
  <c r="K15" i="16"/>
  <c r="K21" i="16"/>
  <c r="K25" i="16"/>
  <c r="K23" i="16"/>
  <c r="K28" i="16"/>
  <c r="K17" i="16"/>
  <c r="K26" i="16"/>
  <c r="K45" i="16"/>
  <c r="K32" i="16"/>
  <c r="I20" i="16"/>
  <c r="I30" i="16"/>
  <c r="I9" i="16"/>
  <c r="I35" i="16"/>
  <c r="I39" i="16"/>
  <c r="I37" i="16"/>
  <c r="I16" i="16"/>
  <c r="I33" i="16"/>
  <c r="I12" i="16"/>
  <c r="I40" i="16"/>
  <c r="I38" i="16"/>
  <c r="I42" i="16"/>
  <c r="I36" i="16"/>
  <c r="I18" i="16"/>
  <c r="I47" i="16"/>
  <c r="I44" i="16"/>
  <c r="I19" i="16"/>
  <c r="I41" i="16"/>
  <c r="I14" i="16"/>
  <c r="I46" i="16"/>
  <c r="I11" i="16"/>
  <c r="I43" i="16"/>
  <c r="I27" i="16"/>
  <c r="I29" i="16"/>
  <c r="I34" i="16"/>
  <c r="I24" i="16"/>
  <c r="I31" i="16"/>
  <c r="I10" i="16"/>
  <c r="I13" i="16"/>
  <c r="I22" i="16"/>
  <c r="I15" i="16"/>
  <c r="I21" i="16"/>
  <c r="I25" i="16"/>
  <c r="I23" i="16"/>
  <c r="I28" i="16"/>
  <c r="I17" i="16"/>
  <c r="I26" i="16"/>
  <c r="I45" i="16"/>
  <c r="I32" i="16"/>
  <c r="G20" i="16"/>
  <c r="G30" i="16"/>
  <c r="G9" i="16"/>
  <c r="G35" i="16"/>
  <c r="G39" i="16"/>
  <c r="G37" i="16"/>
  <c r="G16" i="16"/>
  <c r="G33" i="16"/>
  <c r="G12" i="16"/>
  <c r="G40" i="16"/>
  <c r="G38" i="16"/>
  <c r="G42" i="16"/>
  <c r="G36" i="16"/>
  <c r="G18" i="16"/>
  <c r="G47" i="16"/>
  <c r="G44" i="16"/>
  <c r="G19" i="16"/>
  <c r="G41" i="16"/>
  <c r="G14" i="16"/>
  <c r="G46" i="16"/>
  <c r="G11" i="16"/>
  <c r="G43" i="16"/>
  <c r="G27" i="16"/>
  <c r="G29" i="16"/>
  <c r="G34" i="16"/>
  <c r="G24" i="16"/>
  <c r="G31" i="16"/>
  <c r="G10" i="16"/>
  <c r="G13" i="16"/>
  <c r="G22" i="16"/>
  <c r="G15" i="16"/>
  <c r="G21" i="16"/>
  <c r="G25" i="16"/>
  <c r="G23" i="16"/>
  <c r="G28" i="16"/>
  <c r="G17" i="16"/>
  <c r="G26" i="16"/>
  <c r="G45" i="16"/>
  <c r="G32" i="16"/>
  <c r="G15" i="9"/>
  <c r="G18" i="9"/>
  <c r="G19" i="9"/>
  <c r="G8" i="9"/>
  <c r="G10" i="9"/>
  <c r="G11" i="9"/>
  <c r="G12" i="9"/>
  <c r="G13" i="9"/>
  <c r="G14" i="9"/>
  <c r="G16" i="9"/>
  <c r="G17" i="9"/>
  <c r="G20" i="9"/>
  <c r="G21" i="9"/>
  <c r="G22" i="9"/>
  <c r="G23" i="9"/>
  <c r="G24" i="9"/>
  <c r="G25" i="9"/>
  <c r="G26" i="9"/>
  <c r="G28" i="9"/>
  <c r="G29" i="9"/>
  <c r="G30" i="9"/>
  <c r="G31" i="9"/>
  <c r="G32" i="9"/>
  <c r="G33" i="9"/>
  <c r="G34" i="9"/>
  <c r="G35" i="9"/>
  <c r="G36" i="9"/>
  <c r="G9" i="9"/>
  <c r="L45" i="16" l="1"/>
  <c r="L17" i="16"/>
  <c r="L23" i="16"/>
  <c r="L21" i="16"/>
  <c r="L22" i="16"/>
  <c r="L10" i="16"/>
  <c r="L29" i="16"/>
  <c r="L43" i="16"/>
  <c r="L46" i="16"/>
  <c r="L41" i="16"/>
  <c r="L44" i="16"/>
  <c r="L42" i="16"/>
  <c r="L40" i="16"/>
  <c r="L33" i="16"/>
  <c r="L37" i="16"/>
  <c r="L35" i="16"/>
  <c r="L30" i="16"/>
  <c r="L24" i="16"/>
  <c r="L18" i="16"/>
  <c r="L10" i="19"/>
  <c r="L32" i="16"/>
  <c r="L26" i="16"/>
  <c r="L28" i="16"/>
  <c r="L25" i="16"/>
  <c r="L15" i="16"/>
  <c r="L13" i="16"/>
  <c r="L31" i="16"/>
  <c r="L34" i="16"/>
  <c r="L27" i="16"/>
  <c r="L11" i="16"/>
  <c r="L14" i="16"/>
  <c r="L19" i="16"/>
  <c r="L47" i="16"/>
  <c r="L36" i="16"/>
  <c r="L38" i="16"/>
  <c r="L12" i="16"/>
  <c r="L16" i="16"/>
  <c r="L39" i="16"/>
  <c r="L9" i="16"/>
  <c r="L20" i="16"/>
</calcChain>
</file>

<file path=xl/sharedStrings.xml><?xml version="1.0" encoding="utf-8"?>
<sst xmlns="http://schemas.openxmlformats.org/spreadsheetml/2006/main" count="821" uniqueCount="357">
  <si>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</si>
  <si>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</si>
  <si>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</si>
  <si>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</si>
  <si>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</si>
  <si>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</si>
  <si>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</si>
  <si>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</si>
  <si>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</si>
  <si>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Теория </t>
  </si>
  <si>
    <t>Гимнастика</t>
  </si>
  <si>
    <t xml:space="preserve">Баскетбол </t>
  </si>
  <si>
    <t>№ шифра</t>
  </si>
  <si>
    <t>(район)</t>
  </si>
  <si>
    <t>Отсутствовали:  0</t>
  </si>
  <si>
    <t>Витютнева Н. Н.</t>
  </si>
  <si>
    <t>Бабанов С.А.</t>
  </si>
  <si>
    <t>Губанова Н.Г.</t>
  </si>
  <si>
    <t>Румянцев А. А.</t>
  </si>
  <si>
    <t xml:space="preserve">             </t>
  </si>
  <si>
    <t xml:space="preserve">Бикбаева А.Т.                 </t>
  </si>
  <si>
    <t xml:space="preserve">Волков П.А.              </t>
  </si>
  <si>
    <t xml:space="preserve">Королев В.В.,                    </t>
  </si>
  <si>
    <t xml:space="preserve">Кушкарев С.Н.               </t>
  </si>
  <si>
    <t>Лапшин А.В.</t>
  </si>
  <si>
    <t xml:space="preserve">           </t>
  </si>
  <si>
    <t xml:space="preserve">Кулькин В. И.                      </t>
  </si>
  <si>
    <t xml:space="preserve">Яковлева Н. И.                  </t>
  </si>
  <si>
    <t xml:space="preserve">Абалымов А. В.                   </t>
  </si>
  <si>
    <t xml:space="preserve">Корнилов Д.В.,               </t>
  </si>
  <si>
    <t xml:space="preserve">Хасполадов З.А.              </t>
  </si>
  <si>
    <t xml:space="preserve">Цветков Е. В.     </t>
  </si>
  <si>
    <t xml:space="preserve">Ильясова С.С.       </t>
  </si>
  <si>
    <t xml:space="preserve">Горбачева Е. А.      </t>
  </si>
  <si>
    <t xml:space="preserve">Хорунжий Д.А. </t>
  </si>
  <si>
    <t xml:space="preserve">Захарова Е.Л. </t>
  </si>
  <si>
    <t xml:space="preserve">Раткин К.Н.     </t>
  </si>
  <si>
    <t xml:space="preserve">Энгельман И. С. </t>
  </si>
  <si>
    <t xml:space="preserve">Аюпов Р.А. </t>
  </si>
  <si>
    <t xml:space="preserve">Одинцов Д. С. </t>
  </si>
  <si>
    <t>Батищева М.А.</t>
  </si>
  <si>
    <t xml:space="preserve">Никитина Н. А. </t>
  </si>
  <si>
    <t xml:space="preserve">Абубикеров Ш.А. </t>
  </si>
  <si>
    <t xml:space="preserve">Кузнецов В. С. </t>
  </si>
  <si>
    <t xml:space="preserve">Деньговский А.В.  </t>
  </si>
  <si>
    <t xml:space="preserve">Куля П. И.          </t>
  </si>
  <si>
    <t xml:space="preserve">Саблина Н.Н.    </t>
  </si>
  <si>
    <t>ШЭФИЗ КУЛ 91</t>
  </si>
  <si>
    <t>Белянкина Юлия Александровна</t>
  </si>
  <si>
    <t>МОУ "СОШ с. Клинцовка"</t>
  </si>
  <si>
    <t>Раткин Константин Николаевич</t>
  </si>
  <si>
    <t>Повестка: утверждение результатов  школьного этапа всероссийской олимпиады по физической культуре 2020 года</t>
  </si>
  <si>
    <t>Решили: утвердить результаты  школьного этапа всероссийской олимпиады по физической культуре  2020 года</t>
  </si>
  <si>
    <t>ШЭФК08357</t>
  </si>
  <si>
    <t>Родионова Альбина Амантаевна</t>
  </si>
  <si>
    <t>МОУ "СОШ с.Давыдовка"</t>
  </si>
  <si>
    <t>5</t>
  </si>
  <si>
    <t>12</t>
  </si>
  <si>
    <t>Ильясова Сауле Садаргалиевна</t>
  </si>
  <si>
    <t>ШЭФК08355</t>
  </si>
  <si>
    <t>Гордиенко Виктория Викторовна</t>
  </si>
  <si>
    <t>11</t>
  </si>
  <si>
    <t>ШЭФК08354</t>
  </si>
  <si>
    <t>Шамуратова Мадина Ринатовна</t>
  </si>
  <si>
    <t>ШЭФК08375</t>
  </si>
  <si>
    <t>Торгашева Ангелина Михайловна</t>
  </si>
  <si>
    <t>7</t>
  </si>
  <si>
    <t>33</t>
  </si>
  <si>
    <t>17</t>
  </si>
  <si>
    <t>Поляков Алексей Андреевич</t>
  </si>
  <si>
    <t>ШЭФК08373</t>
  </si>
  <si>
    <t>ГордиенкоЕлена Олеговна</t>
  </si>
  <si>
    <t>34</t>
  </si>
  <si>
    <t>19</t>
  </si>
  <si>
    <t>36</t>
  </si>
  <si>
    <t>ШЭФК08376</t>
  </si>
  <si>
    <t>Шикова Амина Амановна</t>
  </si>
  <si>
    <t>26</t>
  </si>
  <si>
    <t>10</t>
  </si>
  <si>
    <t>20</t>
  </si>
  <si>
    <t>ШЭФК08378</t>
  </si>
  <si>
    <t>Бакуева Хадижа Мамедовна</t>
  </si>
  <si>
    <t>26,8</t>
  </si>
  <si>
    <t>8</t>
  </si>
  <si>
    <t>ШЭФК08379</t>
  </si>
  <si>
    <t>Разинкина Анастасия Андреевна</t>
  </si>
  <si>
    <t>27,9</t>
  </si>
  <si>
    <t>ШЭФК08392</t>
  </si>
  <si>
    <t>Есаян Арина Араратовна</t>
  </si>
  <si>
    <t>МОУ "СОШ с.Давыдовка</t>
  </si>
  <si>
    <t>9</t>
  </si>
  <si>
    <t>33,5</t>
  </si>
  <si>
    <t>37</t>
  </si>
  <si>
    <t>ШЭФиз10351</t>
  </si>
  <si>
    <t>Бабенкова Яна Дмитриевна</t>
  </si>
  <si>
    <t>МОУ "СОШ с.Камелик"</t>
  </si>
  <si>
    <t>Саблина Наталья Николаевна</t>
  </si>
  <si>
    <t>ШЭФиз10371</t>
  </si>
  <si>
    <t>Иванова Юлия Сергеевна</t>
  </si>
  <si>
    <t>ШЭФиз103101</t>
  </si>
  <si>
    <t>Белякова Дарья Дмитриевна</t>
  </si>
  <si>
    <t>ШЭФиз103102</t>
  </si>
  <si>
    <t>Смагина Снежана Сергеевна</t>
  </si>
  <si>
    <t>ШЭ.Фк-064-61</t>
  </si>
  <si>
    <t>Сычева Дарья Алексеевна</t>
  </si>
  <si>
    <t>МОУ "ООШ с. Красная Речка"</t>
  </si>
  <si>
    <t>Энгельман Ирина Сергеевна</t>
  </si>
  <si>
    <t>ШЭФК01351</t>
  </si>
  <si>
    <t>Соболева Лилия Романовна</t>
  </si>
  <si>
    <t>МОУ "ООШ п. Солянский им В.К.Ерошкина"</t>
  </si>
  <si>
    <t>Батищева Марина Анатольевна</t>
  </si>
  <si>
    <t>ШЭФК01375</t>
  </si>
  <si>
    <t>Горбатова Ольга Олеговна</t>
  </si>
  <si>
    <t>МОУ "СОШ №1 г.Пугачева имени Т.Г.Мазура"</t>
  </si>
  <si>
    <t>7А</t>
  </si>
  <si>
    <t>Яковлева Надежда Ивановна</t>
  </si>
  <si>
    <t>ШЭФК01381</t>
  </si>
  <si>
    <t>Стяжкина Полина Евгеньевна</t>
  </si>
  <si>
    <t>8В</t>
  </si>
  <si>
    <t>ШЭФК01377</t>
  </si>
  <si>
    <t>Крикунова Виктория Сергеевна</t>
  </si>
  <si>
    <t>ШЭФК01383</t>
  </si>
  <si>
    <t>Бондарева Марина Юрьевна</t>
  </si>
  <si>
    <t>8Б</t>
  </si>
  <si>
    <t>ШЭФК01386</t>
  </si>
  <si>
    <t>Мешкова Яна Александровна</t>
  </si>
  <si>
    <t>ШЭФК01376</t>
  </si>
  <si>
    <t>Куверина Варвара Андреевна</t>
  </si>
  <si>
    <t>ШЭФК01372</t>
  </si>
  <si>
    <t>Аллилуева Анна Денисовна</t>
  </si>
  <si>
    <t>ШЭФК01387</t>
  </si>
  <si>
    <t>Мясникова Полина Сергеевна</t>
  </si>
  <si>
    <t>8А</t>
  </si>
  <si>
    <t>Романов Алексей Александрович.</t>
  </si>
  <si>
    <t>ШЭФК013103</t>
  </si>
  <si>
    <t>Лебедева Альбина Валерьевна</t>
  </si>
  <si>
    <t>10А</t>
  </si>
  <si>
    <t>Яковлева Надежда Ивановна.</t>
  </si>
  <si>
    <t>ШЭФК013101</t>
  </si>
  <si>
    <t>Янгалычина Дания Ренатовна</t>
  </si>
  <si>
    <t>ШЭФК013113</t>
  </si>
  <si>
    <t>Мизинина Ксения Алексеевна</t>
  </si>
  <si>
    <t>11Б</t>
  </si>
  <si>
    <t>ШЭФК013115</t>
  </si>
  <si>
    <t>Волхонская Валерия Витальевна</t>
  </si>
  <si>
    <t>ШЭФК01392</t>
  </si>
  <si>
    <t>Ермакова Анастасия Сергеевна</t>
  </si>
  <si>
    <t>9В</t>
  </si>
  <si>
    <t>Кулькин Виктор Иванович.</t>
  </si>
  <si>
    <t>ШЭФК01396</t>
  </si>
  <si>
    <t>Тугушева Яна Рустамовна</t>
  </si>
  <si>
    <t>9А</t>
  </si>
  <si>
    <t>ШЭ04301</t>
  </si>
  <si>
    <t>Фокина Дарья Андреевна</t>
  </si>
  <si>
    <t>МОУ СОШ №5</t>
  </si>
  <si>
    <t>Корнилов Дмитрий Викторович</t>
  </si>
  <si>
    <t>ШЭ04302</t>
  </si>
  <si>
    <t>Андриянова Дарья Сергеевна</t>
  </si>
  <si>
    <t>ШЭ04304</t>
  </si>
  <si>
    <t>Лапина Софья Александровна</t>
  </si>
  <si>
    <t>ШЭ04308</t>
  </si>
  <si>
    <t>Зиновьева Екатерина Алексеевна</t>
  </si>
  <si>
    <t>ШЭ04329</t>
  </si>
  <si>
    <t>Широкопояс Юлия Александровна</t>
  </si>
  <si>
    <t>МОУ "СОШ №5 г.Пугачева№</t>
  </si>
  <si>
    <t>Хасполадов Заур Адик оглы</t>
  </si>
  <si>
    <t>ШЭ04326</t>
  </si>
  <si>
    <t>Григорян Анна Семеновна</t>
  </si>
  <si>
    <t>ШЭ04323</t>
  </si>
  <si>
    <t>Левина Валентина Александровна</t>
  </si>
  <si>
    <t>ШЭ04324</t>
  </si>
  <si>
    <t>Лиманская Софья Яношевна</t>
  </si>
  <si>
    <t>ШЭ04321</t>
  </si>
  <si>
    <t>Садовая Алина Евгеньевна</t>
  </si>
  <si>
    <t>ШЭ04317</t>
  </si>
  <si>
    <t>Выдрина Юлия Максимовна</t>
  </si>
  <si>
    <t>ШЭ04319</t>
  </si>
  <si>
    <t>Благова Милана Исмаиловна</t>
  </si>
  <si>
    <t>Благова Иман Исмаиловна</t>
  </si>
  <si>
    <t>ШЭ04311</t>
  </si>
  <si>
    <t>Ануфриева Светлана Алексеевна</t>
  </si>
  <si>
    <t>МОУ СОШ №5 г.Пугачева"</t>
  </si>
  <si>
    <t>ШЭ04316</t>
  </si>
  <si>
    <t>Наумова Анна Сергеевна</t>
  </si>
  <si>
    <t>ШЭ04330</t>
  </si>
  <si>
    <t>Решетникова Татьяна Сергеевна</t>
  </si>
  <si>
    <t>ШЭ04335</t>
  </si>
  <si>
    <t>Викторова Ольга Николаевна</t>
  </si>
  <si>
    <t>ШЭ04334</t>
  </si>
  <si>
    <t>Шаповалова Александра Анатольевна</t>
  </si>
  <si>
    <t>ШЭ04333</t>
  </si>
  <si>
    <t>Курсакова Марина Александровна</t>
  </si>
  <si>
    <t>ШЭ04331</t>
  </si>
  <si>
    <t>Киреева Виктория Андреевна</t>
  </si>
  <si>
    <t>ШЭ04332</t>
  </si>
  <si>
    <t>Аброськина Вероника Сергеевна</t>
  </si>
  <si>
    <t>ШЭ ФИЗ 06351</t>
  </si>
  <si>
    <t>Кириенко Ксения Андреевна</t>
  </si>
  <si>
    <t>МОУ "СОШ №14 города Пугчёва имени П. А. Столыпина"</t>
  </si>
  <si>
    <t>5 В</t>
  </si>
  <si>
    <t>Волков Павел  Алексеевич</t>
  </si>
  <si>
    <t>ШЭ ФИЗ 06352</t>
  </si>
  <si>
    <t>Лёвина Надежда Николаевна</t>
  </si>
  <si>
    <t>ШЭ ФИЗ 06353</t>
  </si>
  <si>
    <t>Бочкарёва Анастасия Романовна</t>
  </si>
  <si>
    <t>5 Б</t>
  </si>
  <si>
    <t>ШЭ ФИЗ 06371</t>
  </si>
  <si>
    <t>Аксёнова Екатерина Ивановна</t>
  </si>
  <si>
    <t>7 А</t>
  </si>
  <si>
    <t>Румянцев Александр Александрович</t>
  </si>
  <si>
    <t>ШЭ ФИЗ 06372</t>
  </si>
  <si>
    <t>Вербицкая Валерия Сергеевна</t>
  </si>
  <si>
    <t>ШЭ ФИЗ 06373</t>
  </si>
  <si>
    <t>Серебрякова Александра Александровна</t>
  </si>
  <si>
    <t>7 Б</t>
  </si>
  <si>
    <t>ШЭ ФИЗ 063101</t>
  </si>
  <si>
    <t>Меркулова Анастасия Андреевна</t>
  </si>
  <si>
    <t>10 А</t>
  </si>
  <si>
    <t>ШЭ ФИЗ 063102</t>
  </si>
  <si>
    <t>Желудкова Дарья Алексеевна</t>
  </si>
  <si>
    <t>ШЭ ФИЗ 068103</t>
  </si>
  <si>
    <t>Шевчук Анна Андреевна</t>
  </si>
  <si>
    <t>ШЭ ФИЗ 064111</t>
  </si>
  <si>
    <t xml:space="preserve">Ильина Арина Николаевна </t>
  </si>
  <si>
    <t>ШЭ ФИЗ 065112</t>
  </si>
  <si>
    <t>Мальгина Екатерина Константиновна</t>
  </si>
  <si>
    <t>ШЭ ФИЗ 066113</t>
  </si>
  <si>
    <t xml:space="preserve">Муравлёва Анна Павловна </t>
  </si>
  <si>
    <t>ШЭ ФИЗ 067114</t>
  </si>
  <si>
    <t>Тутунова Дарья Вадимовна</t>
  </si>
  <si>
    <t>ШЭФК 61</t>
  </si>
  <si>
    <t>Есенко Галина Андреевна</t>
  </si>
  <si>
    <t>МОУ "ООШ п. Тургеневский"</t>
  </si>
  <si>
    <t>Абубикеров Шамиль Абдулкаюмович</t>
  </si>
  <si>
    <t>ШЭфиз11461</t>
  </si>
  <si>
    <t>Малахова Ангелина Андреевна</t>
  </si>
  <si>
    <t>МОУ "Основная школа с. Успенка"</t>
  </si>
  <si>
    <t>Кузнецов Владимир Сергеевич</t>
  </si>
  <si>
    <t>нет</t>
  </si>
  <si>
    <t xml:space="preserve">Протокол заседания жюри школьного этапа Всероссийской олимпиады школьников по физической культуре Пугачевского района от 2020  года </t>
  </si>
  <si>
    <t>Присутствовали: 30</t>
  </si>
  <si>
    <t>Протокол заседания жюри школьного этапа Всероссийской олимпиады школьников по физической культуре Пугачевского района от  2020 года</t>
  </si>
  <si>
    <t xml:space="preserve">Протокол заседания жюри школьного этапа Всероссийской олимпиады школьников по физической культуре Пугачевского района от  2020 года </t>
  </si>
  <si>
    <t>ШЭ Физк 05357</t>
  </si>
  <si>
    <t>Ершова Дарья Максимовна</t>
  </si>
  <si>
    <t>МОУ "СОШ №13 г.Пугачева имени М.В. Ломоносова"</t>
  </si>
  <si>
    <t>5г</t>
  </si>
  <si>
    <t>Донецкий Г.Ю.</t>
  </si>
  <si>
    <t>ШЭ  Физк 05351</t>
  </si>
  <si>
    <t>Шустовой Дарья  Евгеньевна</t>
  </si>
  <si>
    <t>5а</t>
  </si>
  <si>
    <t>ШЭ  Физк 05352</t>
  </si>
  <si>
    <t>Копылова Ирина Павловна</t>
  </si>
  <si>
    <t>ШЭ Физк 05365</t>
  </si>
  <si>
    <t>Путятина Ольга Ивановна</t>
  </si>
  <si>
    <t>6а</t>
  </si>
  <si>
    <t>ШЭ Физк 05364</t>
  </si>
  <si>
    <t>Ница Дарина Максимовны</t>
  </si>
  <si>
    <t>ШЭ Физк 05363</t>
  </si>
  <si>
    <t>Комарова Ева Денисовна</t>
  </si>
  <si>
    <t>ШЭФизк 05371</t>
  </si>
  <si>
    <t>Свидерская Виктория Дмитриевна</t>
  </si>
  <si>
    <t>МОУ "СОШ №13 г.Пугачева имени М.В.Ломоносова"</t>
  </si>
  <si>
    <t>Королев В.В.</t>
  </si>
  <si>
    <t>ШЭФизк 05375</t>
  </si>
  <si>
    <t>Шишакина Анастасия Михайловна</t>
  </si>
  <si>
    <t>ШЭФизк 05376</t>
  </si>
  <si>
    <t>Соколовская Надежда Николаевна</t>
  </si>
  <si>
    <t>ШЭФизк05392</t>
  </si>
  <si>
    <t>Жаренкова Екатерина Алексеевна</t>
  </si>
  <si>
    <t>ШЭФизк05393</t>
  </si>
  <si>
    <t>Валетова Лилия Маратовна</t>
  </si>
  <si>
    <t>ШЭФизк05396</t>
  </si>
  <si>
    <t>Курсова Алина Сергеевна</t>
  </si>
  <si>
    <t>Кушкарев С.Н.</t>
  </si>
  <si>
    <t>ШЭФизк05395</t>
  </si>
  <si>
    <t>Мамонова Эвелина Алексеевна</t>
  </si>
  <si>
    <t>ШЭФизк053111</t>
  </si>
  <si>
    <t>Ярулина Алина Алиевна</t>
  </si>
  <si>
    <t>ШЭФизк053112</t>
  </si>
  <si>
    <t>Коновалова Анастасия Николаевна</t>
  </si>
  <si>
    <t>ШЭ04471</t>
  </si>
  <si>
    <t>Голдабина Полина Алексеевна</t>
  </si>
  <si>
    <t>МОУ"ООШ с.Жестянка"</t>
  </si>
  <si>
    <t>Горбачева Елена Анатольевна</t>
  </si>
  <si>
    <t>шэ023 6002</t>
  </si>
  <si>
    <t>Мухангалиева Регина Рустамовна</t>
  </si>
  <si>
    <t>МОУ"СОШ№2 г.Пугачёва".</t>
  </si>
  <si>
    <t>Бабанов Сергей Анатольевич</t>
  </si>
  <si>
    <t>шэ023 6004</t>
  </si>
  <si>
    <t>Новикова Юлия Викторовна</t>
  </si>
  <si>
    <t>Губанова Наталья Григорьевна</t>
  </si>
  <si>
    <t>шэ023 6005</t>
  </si>
  <si>
    <t>Дюкарева Диана Романовна</t>
  </si>
  <si>
    <t>шэ023 6006</t>
  </si>
  <si>
    <t>Хачатрян Милана Давидовна</t>
  </si>
  <si>
    <t>шэ023 6007</t>
  </si>
  <si>
    <t>Артамонова Александра Владимировна</t>
  </si>
  <si>
    <t>шэ023 6008</t>
  </si>
  <si>
    <t>Гайбадуллина Камилла Радмировна</t>
  </si>
  <si>
    <t>шэ023 6009</t>
  </si>
  <si>
    <t>Белисенева Валентина Андреевна</t>
  </si>
  <si>
    <t>шэ023 7001</t>
  </si>
  <si>
    <t>Андреева Дарья Александровна</t>
  </si>
  <si>
    <t>шэ023 7002</t>
  </si>
  <si>
    <t>Долинина Анна Романовна</t>
  </si>
  <si>
    <t>шэ 023 7003</t>
  </si>
  <si>
    <t>Минаева Анна Дмитриевна</t>
  </si>
  <si>
    <t>шэ023 7004</t>
  </si>
  <si>
    <t>Оганесян Мери Левониковна</t>
  </si>
  <si>
    <t>шэ023 7006</t>
  </si>
  <si>
    <t>Лебедева Анастасия Андреевна</t>
  </si>
  <si>
    <t>шэ023 7007</t>
  </si>
  <si>
    <t>Галлимулина Диана Ринатовна</t>
  </si>
  <si>
    <t>шэ023 7008</t>
  </si>
  <si>
    <t>Пронина Регина Азизовна</t>
  </si>
  <si>
    <t>шэ023 8002</t>
  </si>
  <si>
    <t>Фоминова Анастасия Алексеевна</t>
  </si>
  <si>
    <t>шэ023 8003</t>
  </si>
  <si>
    <t>Веселовская Анна Владимировна</t>
  </si>
  <si>
    <t>шэ023 8007</t>
  </si>
  <si>
    <t>Магдеева Эльвина Рушановна</t>
  </si>
  <si>
    <t>шэ023 9001</t>
  </si>
  <si>
    <t>Смирнова Ксения Сергеевна</t>
  </si>
  <si>
    <t>шэ023 9006</t>
  </si>
  <si>
    <t>Барсукова Екатерина Дмитриевна</t>
  </si>
  <si>
    <t>шэ023 9008</t>
  </si>
  <si>
    <t>Алёхина Виктория Сергеевна</t>
  </si>
  <si>
    <t>шэ023 9009</t>
  </si>
  <si>
    <t>Садчикова Мария Александровна</t>
  </si>
  <si>
    <t>шэ023 9010</t>
  </si>
  <si>
    <t>Асеева Софья Андреевна</t>
  </si>
  <si>
    <t>шэ023 9011</t>
  </si>
  <si>
    <t>Кузнецова Ксения Викторовна</t>
  </si>
  <si>
    <t>шэ023 1101</t>
  </si>
  <si>
    <t>Григорян Алла</t>
  </si>
  <si>
    <t>шэ023 1105</t>
  </si>
  <si>
    <t>Радаева Олеся Олеговна</t>
  </si>
  <si>
    <t>шэ023 1106</t>
  </si>
  <si>
    <t>Дадашова Эллада Нематовна</t>
  </si>
  <si>
    <t>шэ023 1107</t>
  </si>
  <si>
    <t>Жданова Елена Сергеевна</t>
  </si>
  <si>
    <t>шэ023 1108</t>
  </si>
  <si>
    <t xml:space="preserve">Каштанова Анастасия Александровна </t>
  </si>
  <si>
    <t>шэ023 1109</t>
  </si>
  <si>
    <t>Волкова Анастасия Александровна</t>
  </si>
  <si>
    <t>шэ023 1111</t>
  </si>
  <si>
    <t>Измайлова Амина Рифкатовна</t>
  </si>
  <si>
    <t>Максимальный балл: 100</t>
  </si>
  <si>
    <t>Призер</t>
  </si>
  <si>
    <t>Победитель</t>
  </si>
  <si>
    <t>Участник</t>
  </si>
  <si>
    <t>Максимальный балл: 20</t>
  </si>
  <si>
    <t>МОУ "СОШ №5 г.Пугачева</t>
  </si>
  <si>
    <t>Батяева Кира Павловна</t>
  </si>
  <si>
    <t>ШЭФК01352</t>
  </si>
  <si>
    <t>Романов Алексей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</si>
</sst>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/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textRotation="90" wrapText="1"/>
    </xf>
    <xf numFmtId="0" fontId="6" fillId="3" borderId="2" xfId="0" applyNumberFormat="1" applyFont="1" applyFill="1" applyBorder="1" applyAlignment="1">
      <alignment horizontal="center" vertical="center" textRotation="90" wrapText="1"/>
    </xf>
    <xf numFmtId="0" fontId="6" fillId="3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2" fillId="2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164" fontId="4" fillId="0" borderId="0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/>
    <xf numFmtId="0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1" fillId="0" borderId="0" xfId="0" applyFont="1" applyAlignment="1"/>
    <xf numFmtId="0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Fill="1" applyBorder="1" applyAlignment="1">
      <alignment vertical="top"/>
    </xf>
    <xf numFmtId="0" fontId="0" fillId="0" borderId="0" xfId="0" applyAlignment="1"/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4" fillId="0" borderId="2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16" fontId="1" fillId="0" borderId="2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NumberFormat="1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zoomScale="110" zoomScaleNormal="110" workbookViewId="0">
      <selection activeCell="M34" sqref="M34"/>
    </sheetView>
  </sheetViews>
  <sheetFormatPr defaultRowHeight="15" x14ac:dyDescent="0.25"/>
  <cols>
    <col min="1" max="1" width="4.5703125" customWidth="1"/>
    <col min="2" max="2" width="16.85546875" customWidth="1"/>
    <col min="3" max="3" width="22.7109375" customWidth="1"/>
    <col min="4" max="4" width="24.85546875" customWidth="1"/>
    <col min="5" max="5" width="4.7109375" style="2" customWidth="1"/>
    <col min="6" max="6" width="5.85546875" customWidth="1"/>
    <col min="7" max="7" width="7" customWidth="1"/>
    <col min="8" max="8" width="5.5703125" style="2" customWidth="1"/>
    <col min="9" max="9" width="15.42578125" customWidth="1"/>
    <col min="10" max="10" width="5.7109375" customWidth="1"/>
    <col min="11" max="11" width="22.42578125" customWidth="1"/>
    <col min="12" max="12" width="6.140625" customWidth="1"/>
    <col min="13" max="13" width="22" customWidth="1"/>
  </cols>
  <sheetData>
    <row r="1" spans="1:27" s="124" customFormat="1" ht="15.75" x14ac:dyDescent="0.25">
      <c r="A1" s="110" t="s">
        <v>242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s="124" customFormat="1" ht="18.75" x14ac:dyDescent="0.3">
      <c r="A2" s="112" t="s">
        <v>240</v>
      </c>
      <c r="B2" s="112"/>
      <c r="C2" s="112"/>
      <c r="D2" s="106"/>
      <c r="E2" s="106"/>
      <c r="F2" s="106"/>
      <c r="G2" s="107" t="s">
        <v>13</v>
      </c>
      <c r="H2" s="108"/>
      <c r="I2" s="108"/>
      <c r="J2" s="108"/>
      <c r="K2" s="108"/>
      <c r="L2" s="108"/>
      <c r="M2" s="108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s="124" customFormat="1" ht="18.75" x14ac:dyDescent="0.3">
      <c r="A3" s="112" t="s">
        <v>14</v>
      </c>
      <c r="B3" s="112"/>
      <c r="C3" s="112"/>
      <c r="D3" s="106"/>
      <c r="E3" s="106"/>
      <c r="F3" s="106"/>
      <c r="G3" s="106"/>
      <c r="H3" s="108"/>
      <c r="I3" s="108"/>
      <c r="J3" s="108"/>
      <c r="K3" s="108"/>
      <c r="L3" s="108"/>
      <c r="M3" s="108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s="124" customFormat="1" ht="15.75" x14ac:dyDescent="0.25">
      <c r="A4" s="112" t="s">
        <v>51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s="124" customFormat="1" ht="23.25" customHeight="1" x14ac:dyDescent="0.2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s="124" customFormat="1" ht="15.75" x14ac:dyDescent="0.25">
      <c r="A6" s="118" t="s">
        <v>352</v>
      </c>
      <c r="B6" s="118"/>
      <c r="C6" s="118"/>
      <c r="D6" s="118"/>
      <c r="E6" s="118"/>
      <c r="F6" s="119"/>
      <c r="G6" s="119"/>
      <c r="H6" s="119"/>
      <c r="I6" s="120"/>
      <c r="J6" s="120"/>
      <c r="K6" s="119"/>
      <c r="L6" s="121"/>
      <c r="M6" s="122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7" s="12" customFormat="1" ht="108.75" x14ac:dyDescent="0.25">
      <c r="A7" s="18" t="s">
        <v>0</v>
      </c>
      <c r="B7" s="19" t="s">
        <v>12</v>
      </c>
      <c r="C7" s="18" t="s">
        <v>1</v>
      </c>
      <c r="D7" s="18" t="s">
        <v>2</v>
      </c>
      <c r="E7" s="16" t="s">
        <v>3</v>
      </c>
      <c r="F7" s="17" t="s">
        <v>9</v>
      </c>
      <c r="G7" s="17" t="s">
        <v>4</v>
      </c>
      <c r="H7" s="16" t="s">
        <v>5</v>
      </c>
      <c r="I7" s="16" t="s">
        <v>6</v>
      </c>
      <c r="J7" s="16" t="s">
        <v>7</v>
      </c>
      <c r="K7" s="18" t="s">
        <v>8</v>
      </c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7" s="111" customFormat="1" ht="30.75" customHeight="1" x14ac:dyDescent="0.25">
      <c r="A8" s="100">
        <v>1</v>
      </c>
      <c r="B8" s="97" t="s">
        <v>248</v>
      </c>
      <c r="C8" s="98" t="s">
        <v>249</v>
      </c>
      <c r="D8" s="100" t="s">
        <v>245</v>
      </c>
      <c r="E8" s="100" t="s">
        <v>250</v>
      </c>
      <c r="F8" s="98">
        <v>23</v>
      </c>
      <c r="G8" s="105">
        <f t="shared" ref="G8:G36" si="0">(20*F8)/22</f>
        <v>20.90909090909091</v>
      </c>
      <c r="H8" s="83" t="s">
        <v>238</v>
      </c>
      <c r="I8" s="99" t="s">
        <v>350</v>
      </c>
      <c r="J8" s="98">
        <v>1</v>
      </c>
      <c r="K8" s="97" t="s">
        <v>247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7" s="113" customFormat="1" ht="30.75" customHeight="1" x14ac:dyDescent="0.25">
      <c r="A9" s="100">
        <v>2</v>
      </c>
      <c r="B9" s="89" t="s">
        <v>160</v>
      </c>
      <c r="C9" s="97" t="s">
        <v>161</v>
      </c>
      <c r="D9" s="100" t="s">
        <v>154</v>
      </c>
      <c r="E9" s="102">
        <v>6</v>
      </c>
      <c r="F9" s="98">
        <v>22</v>
      </c>
      <c r="G9" s="105">
        <f t="shared" si="0"/>
        <v>20</v>
      </c>
      <c r="H9" s="83" t="s">
        <v>238</v>
      </c>
      <c r="I9" s="99" t="s">
        <v>350</v>
      </c>
      <c r="J9" s="98">
        <v>2</v>
      </c>
      <c r="K9" s="98" t="s">
        <v>155</v>
      </c>
    </row>
    <row r="10" spans="1:27" s="14" customFormat="1" ht="30.75" customHeight="1" x14ac:dyDescent="0.25">
      <c r="A10" s="100">
        <v>3</v>
      </c>
      <c r="B10" s="89" t="s">
        <v>103</v>
      </c>
      <c r="C10" s="97" t="s">
        <v>104</v>
      </c>
      <c r="D10" s="100" t="s">
        <v>105</v>
      </c>
      <c r="E10" s="102">
        <v>6</v>
      </c>
      <c r="F10" s="84">
        <v>21</v>
      </c>
      <c r="G10" s="105">
        <f t="shared" si="0"/>
        <v>19.09090909090909</v>
      </c>
      <c r="H10" s="83" t="s">
        <v>238</v>
      </c>
      <c r="I10" s="99" t="s">
        <v>349</v>
      </c>
      <c r="J10" s="83">
        <v>3</v>
      </c>
      <c r="K10" s="98" t="s">
        <v>106</v>
      </c>
    </row>
    <row r="11" spans="1:27" s="13" customFormat="1" ht="31.5" x14ac:dyDescent="0.25">
      <c r="A11" s="100">
        <v>4</v>
      </c>
      <c r="B11" s="98" t="s">
        <v>294</v>
      </c>
      <c r="C11" s="98" t="s">
        <v>295</v>
      </c>
      <c r="D11" s="24" t="s">
        <v>287</v>
      </c>
      <c r="E11" s="100">
        <v>6</v>
      </c>
      <c r="F11" s="98">
        <v>21</v>
      </c>
      <c r="G11" s="105">
        <f t="shared" si="0"/>
        <v>19.09090909090909</v>
      </c>
      <c r="H11" s="25" t="s">
        <v>238</v>
      </c>
      <c r="I11" s="99" t="s">
        <v>349</v>
      </c>
      <c r="J11" s="98">
        <v>3</v>
      </c>
      <c r="K11" s="23" t="s">
        <v>291</v>
      </c>
    </row>
    <row r="12" spans="1:27" s="13" customFormat="1" ht="31.5" x14ac:dyDescent="0.25">
      <c r="A12" s="100">
        <v>5</v>
      </c>
      <c r="B12" s="97" t="s">
        <v>298</v>
      </c>
      <c r="C12" s="98" t="s">
        <v>299</v>
      </c>
      <c r="D12" s="24" t="s">
        <v>287</v>
      </c>
      <c r="E12" s="98">
        <v>6</v>
      </c>
      <c r="F12" s="98">
        <v>21</v>
      </c>
      <c r="G12" s="105">
        <f t="shared" si="0"/>
        <v>19.09090909090909</v>
      </c>
      <c r="H12" s="72" t="s">
        <v>238</v>
      </c>
      <c r="I12" s="99" t="s">
        <v>349</v>
      </c>
      <c r="J12" s="23">
        <v>3</v>
      </c>
      <c r="K12" s="97" t="s">
        <v>291</v>
      </c>
    </row>
    <row r="13" spans="1:27" s="13" customFormat="1" ht="31.5" x14ac:dyDescent="0.25">
      <c r="A13" s="100">
        <v>6</v>
      </c>
      <c r="B13" s="97" t="s">
        <v>289</v>
      </c>
      <c r="C13" s="88" t="s">
        <v>290</v>
      </c>
      <c r="D13" s="24" t="s">
        <v>287</v>
      </c>
      <c r="E13" s="100">
        <v>6</v>
      </c>
      <c r="F13" s="98">
        <v>20</v>
      </c>
      <c r="G13" s="105">
        <f t="shared" si="0"/>
        <v>18.181818181818183</v>
      </c>
      <c r="H13" s="72" t="s">
        <v>238</v>
      </c>
      <c r="I13" s="99" t="s">
        <v>349</v>
      </c>
      <c r="J13" s="98">
        <v>4</v>
      </c>
      <c r="K13" s="97" t="s">
        <v>291</v>
      </c>
    </row>
    <row r="14" spans="1:27" s="13" customFormat="1" ht="32.25" customHeight="1" x14ac:dyDescent="0.25">
      <c r="A14" s="100">
        <v>7</v>
      </c>
      <c r="B14" s="97" t="s">
        <v>292</v>
      </c>
      <c r="C14" s="98" t="s">
        <v>293</v>
      </c>
      <c r="D14" s="39" t="s">
        <v>287</v>
      </c>
      <c r="E14" s="100">
        <v>6</v>
      </c>
      <c r="F14" s="98">
        <v>20</v>
      </c>
      <c r="G14" s="105">
        <f t="shared" si="0"/>
        <v>18.181818181818183</v>
      </c>
      <c r="H14" s="72" t="s">
        <v>238</v>
      </c>
      <c r="I14" s="99" t="s">
        <v>349</v>
      </c>
      <c r="J14" s="98">
        <v>4</v>
      </c>
      <c r="K14" s="97" t="s">
        <v>291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7" s="13" customFormat="1" ht="31.5" x14ac:dyDescent="0.25">
      <c r="A15" s="100">
        <v>8</v>
      </c>
      <c r="B15" s="89" t="s">
        <v>156</v>
      </c>
      <c r="C15" s="97" t="s">
        <v>157</v>
      </c>
      <c r="D15" s="42" t="s">
        <v>154</v>
      </c>
      <c r="E15" s="100">
        <v>5</v>
      </c>
      <c r="F15" s="98">
        <v>19</v>
      </c>
      <c r="G15" s="105">
        <f t="shared" si="0"/>
        <v>17.272727272727273</v>
      </c>
      <c r="H15" s="72" t="s">
        <v>238</v>
      </c>
      <c r="I15" s="99" t="s">
        <v>349</v>
      </c>
      <c r="J15" s="98">
        <v>5</v>
      </c>
      <c r="K15" s="98" t="s">
        <v>155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7" s="13" customFormat="1" ht="47.25" x14ac:dyDescent="0.25">
      <c r="A16" s="100">
        <v>9</v>
      </c>
      <c r="B16" s="89" t="s">
        <v>107</v>
      </c>
      <c r="C16" s="97" t="s">
        <v>108</v>
      </c>
      <c r="D16" s="44" t="s">
        <v>109</v>
      </c>
      <c r="E16" s="102">
        <v>5</v>
      </c>
      <c r="F16" s="84">
        <v>19</v>
      </c>
      <c r="G16" s="105">
        <f t="shared" si="0"/>
        <v>17.272727272727273</v>
      </c>
      <c r="H16" s="72" t="s">
        <v>238</v>
      </c>
      <c r="I16" s="99" t="s">
        <v>349</v>
      </c>
      <c r="J16" s="83">
        <v>5</v>
      </c>
      <c r="K16" s="98" t="s">
        <v>110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13" customFormat="1" ht="47.25" x14ac:dyDescent="0.25">
      <c r="A17" s="100">
        <v>10</v>
      </c>
      <c r="B17" s="97" t="s">
        <v>296</v>
      </c>
      <c r="C17" s="98" t="s">
        <v>297</v>
      </c>
      <c r="D17" s="49" t="s">
        <v>287</v>
      </c>
      <c r="E17" s="100">
        <v>6</v>
      </c>
      <c r="F17" s="48">
        <v>19</v>
      </c>
      <c r="G17" s="105">
        <f t="shared" si="0"/>
        <v>17.272727272727273</v>
      </c>
      <c r="H17" s="72" t="s">
        <v>238</v>
      </c>
      <c r="I17" s="99" t="s">
        <v>349</v>
      </c>
      <c r="J17" s="98">
        <v>5</v>
      </c>
      <c r="K17" s="97" t="s">
        <v>291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s="13" customFormat="1" ht="31.5" x14ac:dyDescent="0.25">
      <c r="A18" s="100">
        <v>11</v>
      </c>
      <c r="B18" s="47" t="s">
        <v>152</v>
      </c>
      <c r="C18" s="46" t="s">
        <v>153</v>
      </c>
      <c r="D18" s="49" t="s">
        <v>154</v>
      </c>
      <c r="E18" s="102">
        <v>5</v>
      </c>
      <c r="F18" s="98">
        <v>18</v>
      </c>
      <c r="G18" s="105">
        <f t="shared" si="0"/>
        <v>16.363636363636363</v>
      </c>
      <c r="H18" s="72" t="s">
        <v>238</v>
      </c>
      <c r="I18" s="99" t="s">
        <v>349</v>
      </c>
      <c r="J18" s="83">
        <v>6</v>
      </c>
      <c r="K18" s="48" t="s">
        <v>155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s="13" customFormat="1" ht="29.25" customHeight="1" x14ac:dyDescent="0.25">
      <c r="A19" s="100">
        <v>12</v>
      </c>
      <c r="B19" s="98" t="s">
        <v>158</v>
      </c>
      <c r="C19" s="48" t="s">
        <v>159</v>
      </c>
      <c r="D19" s="49" t="s">
        <v>154</v>
      </c>
      <c r="E19" s="49">
        <v>5</v>
      </c>
      <c r="F19" s="48">
        <v>17</v>
      </c>
      <c r="G19" s="105">
        <f t="shared" si="0"/>
        <v>15.454545454545455</v>
      </c>
      <c r="H19" s="72" t="s">
        <v>238</v>
      </c>
      <c r="I19" s="99" t="s">
        <v>349</v>
      </c>
      <c r="J19" s="48">
        <v>7</v>
      </c>
      <c r="K19" s="98" t="s">
        <v>155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s="13" customFormat="1" ht="38.25" customHeight="1" x14ac:dyDescent="0.25">
      <c r="A20" s="100">
        <v>13</v>
      </c>
      <c r="B20" s="89" t="s">
        <v>285</v>
      </c>
      <c r="C20" s="97" t="s">
        <v>286</v>
      </c>
      <c r="D20" s="49" t="s">
        <v>287</v>
      </c>
      <c r="E20" s="102">
        <v>6</v>
      </c>
      <c r="F20" s="84">
        <v>17</v>
      </c>
      <c r="G20" s="105">
        <f t="shared" si="0"/>
        <v>15.454545454545455</v>
      </c>
      <c r="H20" s="72" t="s">
        <v>238</v>
      </c>
      <c r="I20" s="99" t="s">
        <v>349</v>
      </c>
      <c r="J20" s="83">
        <v>7</v>
      </c>
      <c r="K20" s="48" t="s">
        <v>288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s="13" customFormat="1" ht="33" customHeight="1" x14ac:dyDescent="0.25">
      <c r="A21" s="100">
        <v>14</v>
      </c>
      <c r="B21" s="98" t="s">
        <v>258</v>
      </c>
      <c r="C21" s="98" t="s">
        <v>259</v>
      </c>
      <c r="D21" s="49" t="s">
        <v>245</v>
      </c>
      <c r="E21" s="100" t="s">
        <v>255</v>
      </c>
      <c r="F21" s="48">
        <v>16</v>
      </c>
      <c r="G21" s="105">
        <f t="shared" si="0"/>
        <v>14.545454545454545</v>
      </c>
      <c r="H21" s="72" t="s">
        <v>238</v>
      </c>
      <c r="I21" s="99" t="s">
        <v>351</v>
      </c>
      <c r="J21" s="48">
        <v>8</v>
      </c>
      <c r="K21" s="48" t="s">
        <v>247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s="13" customFormat="1" ht="32.25" customHeight="1" x14ac:dyDescent="0.25">
      <c r="A22" s="100">
        <v>15</v>
      </c>
      <c r="B22" s="98" t="s">
        <v>300</v>
      </c>
      <c r="C22" s="77" t="s">
        <v>301</v>
      </c>
      <c r="D22" s="100" t="s">
        <v>287</v>
      </c>
      <c r="E22" s="98">
        <v>6</v>
      </c>
      <c r="F22" s="56">
        <v>16</v>
      </c>
      <c r="G22" s="105">
        <f t="shared" si="0"/>
        <v>14.545454545454545</v>
      </c>
      <c r="H22" s="72" t="s">
        <v>238</v>
      </c>
      <c r="I22" s="99" t="s">
        <v>351</v>
      </c>
      <c r="J22" s="55">
        <v>8</v>
      </c>
      <c r="K22" s="53" t="s">
        <v>291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13" customFormat="1" ht="32.25" customHeight="1" x14ac:dyDescent="0.25">
      <c r="A23" s="100">
        <v>16</v>
      </c>
      <c r="B23" s="52" t="s">
        <v>253</v>
      </c>
      <c r="C23" s="101" t="s">
        <v>254</v>
      </c>
      <c r="D23" s="54" t="s">
        <v>245</v>
      </c>
      <c r="E23" s="54" t="s">
        <v>255</v>
      </c>
      <c r="F23" s="53">
        <v>15</v>
      </c>
      <c r="G23" s="105">
        <f t="shared" si="0"/>
        <v>13.636363636363637</v>
      </c>
      <c r="H23" s="72" t="s">
        <v>238</v>
      </c>
      <c r="I23" s="99" t="s">
        <v>351</v>
      </c>
      <c r="J23" s="53">
        <v>9</v>
      </c>
      <c r="K23" s="97" t="s">
        <v>247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13" customFormat="1" ht="33.75" customHeight="1" x14ac:dyDescent="0.25">
      <c r="A24" s="100">
        <v>17</v>
      </c>
      <c r="B24" s="52" t="s">
        <v>256</v>
      </c>
      <c r="C24" s="98" t="s">
        <v>257</v>
      </c>
      <c r="D24" s="54" t="s">
        <v>245</v>
      </c>
      <c r="E24" s="54" t="s">
        <v>255</v>
      </c>
      <c r="F24" s="53">
        <v>15</v>
      </c>
      <c r="G24" s="105">
        <f t="shared" si="0"/>
        <v>13.636363636363637</v>
      </c>
      <c r="H24" s="72" t="s">
        <v>238</v>
      </c>
      <c r="I24" s="99" t="s">
        <v>351</v>
      </c>
      <c r="J24" s="53">
        <v>9</v>
      </c>
      <c r="K24" s="97" t="s">
        <v>247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13" customFormat="1" ht="48" customHeight="1" x14ac:dyDescent="0.25">
      <c r="A25" s="100">
        <v>18</v>
      </c>
      <c r="B25" s="61" t="s">
        <v>196</v>
      </c>
      <c r="C25" s="92" t="s">
        <v>197</v>
      </c>
      <c r="D25" s="97" t="s">
        <v>198</v>
      </c>
      <c r="E25" s="63" t="s">
        <v>199</v>
      </c>
      <c r="F25" s="65">
        <v>14</v>
      </c>
      <c r="G25" s="105">
        <f t="shared" si="0"/>
        <v>12.727272727272727</v>
      </c>
      <c r="H25" s="72" t="s">
        <v>238</v>
      </c>
      <c r="I25" s="99" t="s">
        <v>351</v>
      </c>
      <c r="J25" s="64">
        <v>10</v>
      </c>
      <c r="K25" s="62" t="s">
        <v>200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5" s="13" customFormat="1" ht="49.5" customHeight="1" x14ac:dyDescent="0.25">
      <c r="A26" s="100">
        <v>19</v>
      </c>
      <c r="B26" s="68" t="s">
        <v>234</v>
      </c>
      <c r="C26" s="67" t="s">
        <v>235</v>
      </c>
      <c r="D26" s="70" t="s">
        <v>236</v>
      </c>
      <c r="E26" s="71">
        <v>6</v>
      </c>
      <c r="F26" s="73">
        <v>13</v>
      </c>
      <c r="G26" s="105">
        <f t="shared" si="0"/>
        <v>11.818181818181818</v>
      </c>
      <c r="H26" s="72" t="s">
        <v>238</v>
      </c>
      <c r="I26" s="99" t="s">
        <v>351</v>
      </c>
      <c r="J26" s="72">
        <v>11</v>
      </c>
      <c r="K26" s="69" t="s">
        <v>237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s="66" customFormat="1" ht="47.25" x14ac:dyDescent="0.25">
      <c r="A27" s="100">
        <v>20</v>
      </c>
      <c r="B27" s="149" t="s">
        <v>355</v>
      </c>
      <c r="C27" s="131" t="s">
        <v>354</v>
      </c>
      <c r="D27" s="151" t="s">
        <v>113</v>
      </c>
      <c r="E27" s="153">
        <v>5</v>
      </c>
      <c r="F27" s="150">
        <v>13</v>
      </c>
      <c r="G27" s="105">
        <f t="shared" si="0"/>
        <v>11.818181818181818</v>
      </c>
      <c r="H27" s="72" t="s">
        <v>238</v>
      </c>
      <c r="I27" s="99" t="s">
        <v>351</v>
      </c>
      <c r="J27" s="153"/>
      <c r="K27" s="131" t="s">
        <v>356</v>
      </c>
    </row>
    <row r="28" spans="1:25" s="66" customFormat="1" ht="31.5" x14ac:dyDescent="0.25">
      <c r="A28" s="100">
        <v>21</v>
      </c>
      <c r="B28" s="89" t="s">
        <v>93</v>
      </c>
      <c r="C28" s="97" t="s">
        <v>94</v>
      </c>
      <c r="D28" s="70" t="s">
        <v>95</v>
      </c>
      <c r="E28" s="102">
        <v>5</v>
      </c>
      <c r="F28" s="84">
        <v>12</v>
      </c>
      <c r="G28" s="105">
        <f t="shared" si="0"/>
        <v>10.909090909090908</v>
      </c>
      <c r="H28" s="72" t="s">
        <v>238</v>
      </c>
      <c r="I28" s="99" t="s">
        <v>351</v>
      </c>
      <c r="J28" s="83">
        <v>12</v>
      </c>
      <c r="K28" s="98" t="s">
        <v>96</v>
      </c>
    </row>
    <row r="29" spans="1:25" s="66" customFormat="1" ht="47.25" x14ac:dyDescent="0.25">
      <c r="A29" s="100">
        <v>22</v>
      </c>
      <c r="B29" s="97" t="s">
        <v>203</v>
      </c>
      <c r="C29" s="98" t="s">
        <v>204</v>
      </c>
      <c r="D29" s="70" t="s">
        <v>198</v>
      </c>
      <c r="E29" s="100" t="s">
        <v>205</v>
      </c>
      <c r="F29" s="98">
        <v>12</v>
      </c>
      <c r="G29" s="105">
        <f t="shared" si="0"/>
        <v>10.909090909090908</v>
      </c>
      <c r="H29" s="72" t="s">
        <v>238</v>
      </c>
      <c r="I29" s="99" t="s">
        <v>351</v>
      </c>
      <c r="J29" s="98">
        <v>12</v>
      </c>
      <c r="K29" s="98" t="s">
        <v>200</v>
      </c>
    </row>
    <row r="30" spans="1:25" s="66" customFormat="1" ht="31.5" x14ac:dyDescent="0.25">
      <c r="A30" s="100">
        <v>23</v>
      </c>
      <c r="B30" s="89" t="s">
        <v>230</v>
      </c>
      <c r="C30" s="97" t="s">
        <v>231</v>
      </c>
      <c r="D30" s="70" t="s">
        <v>232</v>
      </c>
      <c r="E30" s="102">
        <v>6</v>
      </c>
      <c r="F30" s="84">
        <v>12</v>
      </c>
      <c r="G30" s="105">
        <f t="shared" si="0"/>
        <v>10.909090909090908</v>
      </c>
      <c r="H30" s="72" t="s">
        <v>238</v>
      </c>
      <c r="I30" s="99" t="s">
        <v>351</v>
      </c>
      <c r="J30" s="83">
        <v>12</v>
      </c>
      <c r="K30" s="98" t="s">
        <v>233</v>
      </c>
    </row>
    <row r="31" spans="1:25" s="66" customFormat="1" ht="47.25" x14ac:dyDescent="0.25">
      <c r="A31" s="100">
        <v>24</v>
      </c>
      <c r="B31" s="89" t="s">
        <v>243</v>
      </c>
      <c r="C31" s="97" t="s">
        <v>244</v>
      </c>
      <c r="D31" s="70" t="s">
        <v>245</v>
      </c>
      <c r="E31" s="102" t="s">
        <v>246</v>
      </c>
      <c r="F31" s="84">
        <v>12</v>
      </c>
      <c r="G31" s="105">
        <f t="shared" si="0"/>
        <v>10.909090909090908</v>
      </c>
      <c r="H31" s="72" t="s">
        <v>238</v>
      </c>
      <c r="I31" s="99" t="s">
        <v>351</v>
      </c>
      <c r="J31" s="83">
        <v>12</v>
      </c>
      <c r="K31" s="98" t="s">
        <v>247</v>
      </c>
    </row>
    <row r="32" spans="1:25" s="111" customFormat="1" ht="35.25" customHeight="1" x14ac:dyDescent="0.3">
      <c r="A32" s="100">
        <v>25</v>
      </c>
      <c r="B32" s="127" t="s">
        <v>251</v>
      </c>
      <c r="C32" s="101" t="s">
        <v>252</v>
      </c>
      <c r="D32" s="100" t="s">
        <v>245</v>
      </c>
      <c r="E32" s="98" t="s">
        <v>250</v>
      </c>
      <c r="F32" s="98">
        <v>12</v>
      </c>
      <c r="G32" s="105">
        <f t="shared" si="0"/>
        <v>10.909090909090908</v>
      </c>
      <c r="H32" s="83" t="s">
        <v>238</v>
      </c>
      <c r="I32" s="99" t="s">
        <v>351</v>
      </c>
      <c r="J32" s="98">
        <v>12</v>
      </c>
      <c r="K32" s="97" t="s">
        <v>247</v>
      </c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8"/>
      <c r="W32" s="29"/>
      <c r="X32" s="26"/>
      <c r="Y32" s="26"/>
    </row>
    <row r="33" spans="1:25" s="111" customFormat="1" ht="32.25" customHeight="1" x14ac:dyDescent="0.3">
      <c r="A33" s="100">
        <v>26</v>
      </c>
      <c r="B33" s="88" t="s">
        <v>53</v>
      </c>
      <c r="C33" s="97" t="s">
        <v>54</v>
      </c>
      <c r="D33" s="100" t="s">
        <v>55</v>
      </c>
      <c r="E33" s="33" t="s">
        <v>56</v>
      </c>
      <c r="F33" s="34" t="s">
        <v>57</v>
      </c>
      <c r="G33" s="105">
        <f t="shared" si="0"/>
        <v>10.909090909090908</v>
      </c>
      <c r="H33" s="83" t="s">
        <v>238</v>
      </c>
      <c r="I33" s="99" t="s">
        <v>351</v>
      </c>
      <c r="J33" s="83">
        <v>12</v>
      </c>
      <c r="K33" s="98" t="s">
        <v>58</v>
      </c>
      <c r="L33" s="27"/>
      <c r="M33" s="27"/>
      <c r="N33" s="27"/>
      <c r="O33" s="27"/>
      <c r="P33" s="27"/>
      <c r="Q33" s="27"/>
      <c r="R33" s="27"/>
      <c r="S33" s="27"/>
      <c r="T33" s="27"/>
      <c r="U33" s="28"/>
      <c r="V33" s="28"/>
      <c r="W33" s="29"/>
      <c r="X33" s="26"/>
      <c r="Y33" s="26"/>
    </row>
    <row r="34" spans="1:25" s="111" customFormat="1" ht="31.5" customHeight="1" x14ac:dyDescent="0.25">
      <c r="A34" s="100">
        <v>27</v>
      </c>
      <c r="B34" s="88" t="s">
        <v>59</v>
      </c>
      <c r="C34" s="88" t="s">
        <v>60</v>
      </c>
      <c r="D34" s="100" t="s">
        <v>55</v>
      </c>
      <c r="E34" s="35" t="s">
        <v>56</v>
      </c>
      <c r="F34" s="36" t="s">
        <v>61</v>
      </c>
      <c r="G34" s="105">
        <f t="shared" si="0"/>
        <v>10</v>
      </c>
      <c r="H34" s="83" t="s">
        <v>238</v>
      </c>
      <c r="I34" s="99" t="s">
        <v>351</v>
      </c>
      <c r="J34" s="98">
        <v>13</v>
      </c>
      <c r="K34" s="98" t="s">
        <v>58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25" s="66" customFormat="1" ht="31.5" x14ac:dyDescent="0.25">
      <c r="A35" s="100">
        <v>28</v>
      </c>
      <c r="B35" s="88" t="s">
        <v>62</v>
      </c>
      <c r="C35" s="98" t="s">
        <v>63</v>
      </c>
      <c r="D35" s="70" t="s">
        <v>55</v>
      </c>
      <c r="E35" s="35" t="s">
        <v>56</v>
      </c>
      <c r="F35" s="36" t="s">
        <v>61</v>
      </c>
      <c r="G35" s="105">
        <f t="shared" si="0"/>
        <v>10</v>
      </c>
      <c r="H35" s="72" t="s">
        <v>238</v>
      </c>
      <c r="I35" s="99" t="s">
        <v>351</v>
      </c>
      <c r="J35" s="69">
        <v>13</v>
      </c>
      <c r="K35" s="69" t="s">
        <v>58</v>
      </c>
    </row>
    <row r="36" spans="1:25" ht="47.25" x14ac:dyDescent="0.25">
      <c r="A36" s="100">
        <v>29</v>
      </c>
      <c r="B36" s="97" t="s">
        <v>201</v>
      </c>
      <c r="C36" s="132" t="s">
        <v>202</v>
      </c>
      <c r="D36" s="152" t="s">
        <v>198</v>
      </c>
      <c r="E36" s="154" t="s">
        <v>199</v>
      </c>
      <c r="F36" s="98">
        <v>11</v>
      </c>
      <c r="G36" s="105">
        <f t="shared" si="0"/>
        <v>10</v>
      </c>
      <c r="H36" s="83" t="s">
        <v>238</v>
      </c>
      <c r="I36" s="99" t="s">
        <v>351</v>
      </c>
      <c r="J36" s="155">
        <v>13</v>
      </c>
      <c r="K36" s="98" t="s">
        <v>200</v>
      </c>
    </row>
    <row r="42" spans="1:25" s="12" customFormat="1" x14ac:dyDescent="0.25"/>
    <row r="43" spans="1:25" s="12" customFormat="1" x14ac:dyDescent="0.25"/>
    <row r="44" spans="1:25" s="12" customFormat="1" x14ac:dyDescent="0.25"/>
    <row r="45" spans="1:25" s="12" customFormat="1" x14ac:dyDescent="0.25"/>
    <row r="46" spans="1:25" s="12" customFormat="1" x14ac:dyDescent="0.25"/>
    <row r="47" spans="1:25" s="12" customFormat="1" x14ac:dyDescent="0.25"/>
    <row r="48" spans="1:25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pans="1:13" s="12" customFormat="1" x14ac:dyDescent="0.25"/>
    <row r="82" spans="1:13" s="12" customFormat="1" x14ac:dyDescent="0.25"/>
    <row r="83" spans="1:13" s="12" customFormat="1" x14ac:dyDescent="0.25"/>
    <row r="84" spans="1:13" s="12" customFormat="1" x14ac:dyDescent="0.25"/>
    <row r="85" spans="1:13" s="1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s="12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s="12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s="12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s="12" customFormat="1" x14ac:dyDescent="0.25">
      <c r="A89"/>
      <c r="B89"/>
      <c r="C89"/>
      <c r="D89"/>
      <c r="E89" s="2"/>
      <c r="F89"/>
      <c r="G89"/>
      <c r="H89" s="2"/>
      <c r="I89"/>
      <c r="J89"/>
      <c r="K89"/>
      <c r="L89"/>
      <c r="M89"/>
    </row>
    <row r="90" spans="1:13" s="12" customFormat="1" x14ac:dyDescent="0.25">
      <c r="A90"/>
      <c r="B90"/>
      <c r="C90"/>
      <c r="D90"/>
      <c r="E90" s="2"/>
      <c r="F90"/>
      <c r="G90"/>
      <c r="H90" s="2"/>
      <c r="I90"/>
      <c r="J90"/>
      <c r="K90"/>
      <c r="L90"/>
      <c r="M90"/>
    </row>
    <row r="91" spans="1:13" s="12" customFormat="1" x14ac:dyDescent="0.25">
      <c r="A91"/>
      <c r="B91"/>
      <c r="C91"/>
      <c r="D91"/>
      <c r="E91" s="2"/>
      <c r="F91"/>
      <c r="G91"/>
      <c r="H91" s="2"/>
      <c r="I91"/>
      <c r="J91"/>
      <c r="K91"/>
      <c r="L91"/>
      <c r="M91"/>
    </row>
    <row r="92" spans="1:13" s="12" customFormat="1" x14ac:dyDescent="0.25">
      <c r="A92"/>
      <c r="B92"/>
      <c r="C92"/>
      <c r="D92"/>
      <c r="E92" s="2"/>
      <c r="F92"/>
      <c r="G92"/>
      <c r="H92" s="2"/>
      <c r="I92"/>
      <c r="J92"/>
      <c r="K92"/>
      <c r="L92"/>
      <c r="M92"/>
    </row>
    <row r="93" spans="1:13" s="12" customFormat="1" x14ac:dyDescent="0.25">
      <c r="A93"/>
      <c r="B93"/>
      <c r="C93"/>
      <c r="D93"/>
      <c r="E93" s="2"/>
      <c r="F93"/>
      <c r="G93"/>
      <c r="H93" s="2"/>
      <c r="I93"/>
      <c r="J93"/>
      <c r="K93"/>
      <c r="L93"/>
      <c r="M93"/>
    </row>
    <row r="94" spans="1:13" s="12" customFormat="1" x14ac:dyDescent="0.25">
      <c r="A94"/>
      <c r="B94"/>
      <c r="C94"/>
      <c r="D94"/>
      <c r="E94" s="2"/>
      <c r="F94"/>
      <c r="G94"/>
      <c r="H94" s="2"/>
      <c r="I94"/>
      <c r="J94"/>
      <c r="K94"/>
      <c r="L94"/>
      <c r="M94"/>
    </row>
    <row r="95" spans="1:13" s="12" customFormat="1" x14ac:dyDescent="0.25">
      <c r="A95"/>
      <c r="B95"/>
      <c r="C95"/>
      <c r="D95"/>
      <c r="E95" s="2"/>
      <c r="F95"/>
      <c r="G95"/>
      <c r="H95" s="2"/>
      <c r="I95"/>
      <c r="J95"/>
      <c r="K95"/>
      <c r="L95"/>
      <c r="M95"/>
    </row>
    <row r="96" spans="1:13" s="12" customFormat="1" x14ac:dyDescent="0.25">
      <c r="A96"/>
      <c r="B96"/>
      <c r="C96"/>
      <c r="D96"/>
      <c r="E96" s="2"/>
      <c r="F96"/>
      <c r="G96"/>
      <c r="H96" s="2"/>
      <c r="I96"/>
      <c r="J96"/>
      <c r="K96"/>
      <c r="L96"/>
      <c r="M96"/>
    </row>
    <row r="97" spans="1:13" s="12" customFormat="1" x14ac:dyDescent="0.25">
      <c r="A97"/>
      <c r="B97"/>
      <c r="C97"/>
      <c r="D97"/>
      <c r="E97" s="2"/>
      <c r="F97"/>
      <c r="G97"/>
      <c r="H97" s="2"/>
      <c r="I97"/>
      <c r="J97"/>
      <c r="K97"/>
      <c r="L97"/>
      <c r="M97"/>
    </row>
    <row r="98" spans="1:13" s="12" customFormat="1" x14ac:dyDescent="0.25">
      <c r="A98"/>
      <c r="B98"/>
      <c r="C98"/>
      <c r="D98"/>
      <c r="E98" s="2"/>
      <c r="F98"/>
      <c r="G98"/>
      <c r="H98" s="2"/>
      <c r="I98"/>
      <c r="J98"/>
      <c r="K98"/>
      <c r="L98"/>
      <c r="M98"/>
    </row>
    <row r="99" spans="1:13" s="12" customFormat="1" x14ac:dyDescent="0.25">
      <c r="A99"/>
      <c r="B99"/>
      <c r="C99"/>
      <c r="D99"/>
      <c r="E99" s="2"/>
      <c r="F99"/>
      <c r="G99"/>
      <c r="H99" s="2"/>
      <c r="I99"/>
      <c r="J99"/>
      <c r="K99"/>
      <c r="L99"/>
      <c r="M99"/>
    </row>
    <row r="100" spans="1:13" s="12" customFormat="1" x14ac:dyDescent="0.25">
      <c r="A100"/>
      <c r="B100"/>
      <c r="C100"/>
      <c r="D100"/>
      <c r="E100" s="2"/>
      <c r="F100"/>
      <c r="G100"/>
      <c r="H100" s="2"/>
      <c r="I100"/>
      <c r="J100"/>
      <c r="K100"/>
      <c r="L100"/>
      <c r="M100"/>
    </row>
    <row r="101" spans="1:13" s="12" customFormat="1" x14ac:dyDescent="0.25">
      <c r="A101"/>
      <c r="B101"/>
      <c r="C101"/>
      <c r="D101"/>
      <c r="E101" s="2"/>
      <c r="F101"/>
      <c r="G101"/>
      <c r="H101" s="2"/>
      <c r="I101"/>
      <c r="J101"/>
      <c r="K101"/>
      <c r="L101"/>
      <c r="M101"/>
    </row>
    <row r="102" spans="1:13" s="11" customFormat="1" x14ac:dyDescent="0.25">
      <c r="A102"/>
      <c r="B102"/>
      <c r="C102"/>
      <c r="D102"/>
      <c r="E102" s="2"/>
      <c r="F102"/>
      <c r="G102"/>
      <c r="H102" s="2"/>
      <c r="I102"/>
      <c r="J102"/>
      <c r="K102"/>
      <c r="L102"/>
      <c r="M102"/>
    </row>
    <row r="103" spans="1:13" s="11" customFormat="1" x14ac:dyDescent="0.25">
      <c r="A103"/>
      <c r="B103"/>
      <c r="C103"/>
      <c r="D103"/>
      <c r="E103" s="2"/>
      <c r="F103"/>
      <c r="G103"/>
      <c r="H103" s="2"/>
      <c r="I103"/>
      <c r="J103"/>
      <c r="K103"/>
      <c r="L103"/>
      <c r="M103"/>
    </row>
    <row r="104" spans="1:13" s="11" customFormat="1" x14ac:dyDescent="0.25">
      <c r="A104"/>
      <c r="B104"/>
      <c r="C104"/>
      <c r="D104"/>
      <c r="E104" s="2"/>
      <c r="F104"/>
      <c r="G104"/>
      <c r="H104" s="2"/>
      <c r="I104"/>
      <c r="J104"/>
      <c r="K104"/>
      <c r="L104"/>
      <c r="M104"/>
    </row>
    <row r="105" spans="1:13" s="11" customFormat="1" x14ac:dyDescent="0.25">
      <c r="A105"/>
      <c r="B105"/>
      <c r="C105"/>
      <c r="D105"/>
      <c r="E105" s="2"/>
      <c r="F105"/>
      <c r="G105"/>
      <c r="H105" s="2"/>
      <c r="I105"/>
      <c r="J105"/>
      <c r="K105"/>
      <c r="L105"/>
      <c r="M105"/>
    </row>
  </sheetData>
  <sortState ref="B8:K36">
    <sortCondition descending="1" ref="G8:G36"/>
  </sortState>
  <pageMargins left="0.70866141732283472" right="0.51181102362204722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="110" zoomScaleNormal="110" workbookViewId="0">
      <selection activeCell="P34" sqref="P34"/>
    </sheetView>
  </sheetViews>
  <sheetFormatPr defaultRowHeight="15" x14ac:dyDescent="0.25"/>
  <cols>
    <col min="1" max="1" width="4.28515625" style="2" customWidth="1"/>
    <col min="2" max="2" width="18.42578125" style="2" customWidth="1"/>
    <col min="3" max="3" width="23" style="2" customWidth="1"/>
    <col min="4" max="4" width="23.85546875" style="2" customWidth="1"/>
    <col min="5" max="5" width="4.7109375" style="2" customWidth="1"/>
    <col min="6" max="6" width="5.5703125" style="2" customWidth="1"/>
    <col min="7" max="7" width="5.5703125" style="85" customWidth="1"/>
    <col min="8" max="8" width="5" style="2" customWidth="1"/>
    <col min="9" max="9" width="5" style="85" customWidth="1"/>
    <col min="10" max="10" width="6.140625" style="2" customWidth="1"/>
    <col min="11" max="11" width="6.140625" style="85" customWidth="1"/>
    <col min="12" max="12" width="6.140625" style="2" customWidth="1"/>
    <col min="13" max="13" width="5.7109375" style="2" customWidth="1"/>
    <col min="14" max="14" width="13.5703125" style="2" customWidth="1"/>
    <col min="15" max="15" width="5.85546875" style="2" customWidth="1"/>
    <col min="16" max="16" width="21.28515625" style="2" customWidth="1"/>
    <col min="17" max="16384" width="9.140625" style="2"/>
  </cols>
  <sheetData>
    <row r="1" spans="1:30" ht="15.75" x14ac:dyDescent="0.25">
      <c r="A1" s="114" t="s">
        <v>241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18.75" x14ac:dyDescent="0.3">
      <c r="A2" s="115" t="s">
        <v>240</v>
      </c>
      <c r="B2" s="112"/>
      <c r="C2" s="112"/>
      <c r="D2" s="106"/>
      <c r="E2" s="106"/>
      <c r="F2" s="106"/>
      <c r="G2" s="106"/>
      <c r="H2" s="107" t="s">
        <v>13</v>
      </c>
      <c r="I2" s="107"/>
      <c r="J2" s="108"/>
      <c r="K2" s="108"/>
      <c r="L2" s="108"/>
      <c r="M2" s="108"/>
      <c r="N2" s="108"/>
      <c r="O2" s="108"/>
      <c r="P2" s="108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18.75" x14ac:dyDescent="0.3">
      <c r="A3" s="115" t="s">
        <v>14</v>
      </c>
      <c r="B3" s="112"/>
      <c r="C3" s="112"/>
      <c r="D3" s="106"/>
      <c r="E3" s="106"/>
      <c r="F3" s="106"/>
      <c r="G3" s="106"/>
      <c r="H3" s="106"/>
      <c r="I3" s="106"/>
      <c r="J3" s="108"/>
      <c r="K3" s="108"/>
      <c r="L3" s="108"/>
      <c r="M3" s="108"/>
      <c r="N3" s="108"/>
      <c r="O3" s="108"/>
      <c r="P3" s="108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15.75" x14ac:dyDescent="0.25">
      <c r="A4" s="115" t="s">
        <v>51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15.75" x14ac:dyDescent="0.25">
      <c r="A5" s="115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5.75" x14ac:dyDescent="0.25">
      <c r="A6" s="116" t="s">
        <v>348</v>
      </c>
      <c r="B6" s="118"/>
      <c r="C6" s="118"/>
      <c r="D6" s="118"/>
      <c r="E6" s="118"/>
      <c r="F6" s="119"/>
      <c r="G6" s="119"/>
      <c r="H6" s="119"/>
      <c r="I6" s="119"/>
      <c r="J6" s="120"/>
      <c r="K6" s="120"/>
      <c r="L6" s="120"/>
      <c r="M6" s="119"/>
      <c r="N6" s="121"/>
      <c r="O6" s="122"/>
      <c r="P6" s="12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8" spans="1:30" s="111" customFormat="1" ht="102.75" customHeight="1" x14ac:dyDescent="0.25">
      <c r="A8" s="18" t="s">
        <v>0</v>
      </c>
      <c r="B8" s="19" t="s">
        <v>12</v>
      </c>
      <c r="C8" s="18" t="s">
        <v>1</v>
      </c>
      <c r="D8" s="18" t="s">
        <v>2</v>
      </c>
      <c r="E8" s="16" t="s">
        <v>3</v>
      </c>
      <c r="F8" s="17" t="s">
        <v>9</v>
      </c>
      <c r="G8" s="17"/>
      <c r="H8" s="17" t="s">
        <v>10</v>
      </c>
      <c r="I8" s="17"/>
      <c r="J8" s="17" t="s">
        <v>11</v>
      </c>
      <c r="K8" s="17"/>
      <c r="L8" s="17" t="s">
        <v>4</v>
      </c>
      <c r="M8" s="16" t="s">
        <v>5</v>
      </c>
      <c r="N8" s="15" t="s">
        <v>6</v>
      </c>
      <c r="O8" s="16" t="s">
        <v>7</v>
      </c>
      <c r="P8" s="15" t="s">
        <v>8</v>
      </c>
    </row>
    <row r="9" spans="1:30" s="14" customFormat="1" ht="49.5" customHeight="1" x14ac:dyDescent="0.25">
      <c r="A9" s="100">
        <v>1</v>
      </c>
      <c r="B9" s="88" t="s">
        <v>64</v>
      </c>
      <c r="C9" s="88" t="s">
        <v>65</v>
      </c>
      <c r="D9" s="89" t="s">
        <v>55</v>
      </c>
      <c r="E9" s="33" t="s">
        <v>66</v>
      </c>
      <c r="F9" s="36" t="s">
        <v>67</v>
      </c>
      <c r="G9" s="125">
        <f>(20*F9)/34</f>
        <v>19.411764705882351</v>
      </c>
      <c r="H9" s="36" t="s">
        <v>68</v>
      </c>
      <c r="I9" s="125">
        <f>(40*H9)/38</f>
        <v>17.894736842105264</v>
      </c>
      <c r="J9" s="36" t="s">
        <v>57</v>
      </c>
      <c r="K9" s="125">
        <f>(40*10)/J9</f>
        <v>33.333333333333336</v>
      </c>
      <c r="L9" s="125">
        <f>SUM(G9+I9+K9)</f>
        <v>70.639834881320951</v>
      </c>
      <c r="M9" s="100" t="s">
        <v>238</v>
      </c>
      <c r="N9" s="95" t="s">
        <v>350</v>
      </c>
      <c r="O9" s="98">
        <v>1</v>
      </c>
      <c r="P9" s="97" t="s">
        <v>69</v>
      </c>
    </row>
    <row r="10" spans="1:30" s="13" customFormat="1" ht="47.25" x14ac:dyDescent="0.25">
      <c r="A10" s="24">
        <v>2</v>
      </c>
      <c r="B10" s="98" t="s">
        <v>206</v>
      </c>
      <c r="C10" s="98" t="s">
        <v>207</v>
      </c>
      <c r="D10" s="100" t="s">
        <v>198</v>
      </c>
      <c r="E10" s="100" t="s">
        <v>208</v>
      </c>
      <c r="F10" s="98">
        <v>23.5</v>
      </c>
      <c r="G10" s="125">
        <f>(20*F10)/34</f>
        <v>13.823529411764707</v>
      </c>
      <c r="H10" s="98">
        <v>15</v>
      </c>
      <c r="I10" s="125">
        <f>(40*H10)/38</f>
        <v>15.789473684210526</v>
      </c>
      <c r="J10" s="98">
        <v>10</v>
      </c>
      <c r="K10" s="125">
        <f>(40*10)/J10</f>
        <v>40</v>
      </c>
      <c r="L10" s="125">
        <f>SUM(G10+I10+K10)</f>
        <v>69.61300309597523</v>
      </c>
      <c r="M10" s="100" t="s">
        <v>238</v>
      </c>
      <c r="N10" s="95" t="s">
        <v>350</v>
      </c>
      <c r="O10" s="98">
        <v>2</v>
      </c>
      <c r="P10" s="97" t="s">
        <v>209</v>
      </c>
    </row>
    <row r="11" spans="1:30" s="111" customFormat="1" ht="45.75" customHeight="1" x14ac:dyDescent="0.3">
      <c r="A11" s="100">
        <v>3</v>
      </c>
      <c r="B11" s="97" t="s">
        <v>128</v>
      </c>
      <c r="C11" s="88" t="s">
        <v>129</v>
      </c>
      <c r="D11" s="89" t="s">
        <v>113</v>
      </c>
      <c r="E11" s="90" t="s">
        <v>114</v>
      </c>
      <c r="F11" s="98">
        <v>26.5</v>
      </c>
      <c r="G11" s="125">
        <f>(20*F11)/34</f>
        <v>15.588235294117647</v>
      </c>
      <c r="H11" s="98">
        <v>36</v>
      </c>
      <c r="I11" s="125">
        <f>(40*H11)/38</f>
        <v>37.89473684210526</v>
      </c>
      <c r="J11" s="98">
        <v>28</v>
      </c>
      <c r="K11" s="125">
        <f>(40*10)/J11</f>
        <v>14.285714285714286</v>
      </c>
      <c r="L11" s="125">
        <f>SUM(G11+I11+K11)</f>
        <v>67.76868642193719</v>
      </c>
      <c r="M11" s="100" t="s">
        <v>238</v>
      </c>
      <c r="N11" s="95" t="s">
        <v>350</v>
      </c>
      <c r="O11" s="98">
        <v>3</v>
      </c>
      <c r="P11" s="97" t="s">
        <v>115</v>
      </c>
      <c r="Q11" s="27"/>
      <c r="R11" s="27"/>
      <c r="S11" s="27"/>
      <c r="T11" s="27"/>
      <c r="U11" s="27"/>
      <c r="V11" s="27"/>
      <c r="W11" s="27"/>
      <c r="X11" s="27"/>
      <c r="Y11" s="27"/>
      <c r="Z11" s="28"/>
      <c r="AA11" s="28"/>
      <c r="AB11" s="29"/>
      <c r="AC11" s="26"/>
      <c r="AD11" s="26"/>
    </row>
    <row r="12" spans="1:30" s="111" customFormat="1" ht="28.5" customHeight="1" x14ac:dyDescent="0.3">
      <c r="A12" s="100">
        <v>4</v>
      </c>
      <c r="B12" s="97" t="s">
        <v>119</v>
      </c>
      <c r="C12" s="88" t="s">
        <v>120</v>
      </c>
      <c r="D12" s="89" t="s">
        <v>113</v>
      </c>
      <c r="E12" s="90" t="s">
        <v>114</v>
      </c>
      <c r="F12" s="103">
        <v>26.5</v>
      </c>
      <c r="G12" s="125">
        <f>(20*F12)/34</f>
        <v>15.588235294117647</v>
      </c>
      <c r="H12" s="103">
        <v>38</v>
      </c>
      <c r="I12" s="125">
        <f>(40*H12)/38</f>
        <v>40</v>
      </c>
      <c r="J12" s="104">
        <v>35</v>
      </c>
      <c r="K12" s="125">
        <f>(40*10)/J12</f>
        <v>11.428571428571429</v>
      </c>
      <c r="L12" s="125">
        <f>SUM(G12+I12+K12)</f>
        <v>67.016806722689068</v>
      </c>
      <c r="M12" s="100" t="s">
        <v>238</v>
      </c>
      <c r="N12" s="95" t="s">
        <v>350</v>
      </c>
      <c r="O12" s="103">
        <v>4</v>
      </c>
      <c r="P12" s="97" t="s">
        <v>115</v>
      </c>
      <c r="Q12" s="27"/>
      <c r="R12" s="27"/>
      <c r="S12" s="27"/>
      <c r="T12" s="27"/>
      <c r="U12" s="27"/>
      <c r="V12" s="27"/>
      <c r="W12" s="27"/>
      <c r="X12" s="27"/>
      <c r="Y12" s="27"/>
      <c r="Z12" s="28"/>
      <c r="AA12" s="28"/>
      <c r="AB12" s="29"/>
      <c r="AC12" s="26"/>
      <c r="AD12" s="26"/>
    </row>
    <row r="13" spans="1:30" s="13" customFormat="1" ht="31.5" x14ac:dyDescent="0.25">
      <c r="A13" s="100">
        <v>5</v>
      </c>
      <c r="B13" s="88" t="s">
        <v>84</v>
      </c>
      <c r="C13" s="98" t="s">
        <v>85</v>
      </c>
      <c r="D13" s="98" t="s">
        <v>55</v>
      </c>
      <c r="E13" s="33" t="s">
        <v>66</v>
      </c>
      <c r="F13" s="36" t="s">
        <v>86</v>
      </c>
      <c r="G13" s="125">
        <f>(20*F13)/34</f>
        <v>16.411764705882351</v>
      </c>
      <c r="H13" s="36" t="s">
        <v>78</v>
      </c>
      <c r="I13" s="125">
        <f>(40*H13)/38</f>
        <v>10.526315789473685</v>
      </c>
      <c r="J13" s="36" t="s">
        <v>78</v>
      </c>
      <c r="K13" s="125">
        <f>(40*10)/J13</f>
        <v>40</v>
      </c>
      <c r="L13" s="125">
        <f>SUM(G13+I13+K13)</f>
        <v>66.938080495356033</v>
      </c>
      <c r="M13" s="100" t="s">
        <v>238</v>
      </c>
      <c r="N13" s="95" t="s">
        <v>349</v>
      </c>
      <c r="O13" s="98">
        <v>5</v>
      </c>
      <c r="P13" s="98" t="s">
        <v>69</v>
      </c>
    </row>
    <row r="14" spans="1:30" s="13" customFormat="1" ht="36" customHeight="1" x14ac:dyDescent="0.25">
      <c r="A14" s="100">
        <v>6</v>
      </c>
      <c r="B14" s="89" t="s">
        <v>126</v>
      </c>
      <c r="C14" s="89" t="s">
        <v>127</v>
      </c>
      <c r="D14" s="89" t="s">
        <v>113</v>
      </c>
      <c r="E14" s="89" t="s">
        <v>114</v>
      </c>
      <c r="F14" s="98">
        <v>26.5</v>
      </c>
      <c r="G14" s="125">
        <f>(20*F14)/34</f>
        <v>15.588235294117647</v>
      </c>
      <c r="H14" s="98">
        <v>36</v>
      </c>
      <c r="I14" s="125">
        <f>(40*H14)/38</f>
        <v>37.89473684210526</v>
      </c>
      <c r="J14" s="98">
        <v>30</v>
      </c>
      <c r="K14" s="125">
        <f>(40*10)/J14</f>
        <v>13.333333333333334</v>
      </c>
      <c r="L14" s="125">
        <f>SUM(G14+I14+K14)</f>
        <v>66.816305469556241</v>
      </c>
      <c r="M14" s="100" t="s">
        <v>238</v>
      </c>
      <c r="N14" s="95" t="s">
        <v>349</v>
      </c>
      <c r="O14" s="98">
        <v>6</v>
      </c>
      <c r="P14" s="98" t="s">
        <v>115</v>
      </c>
    </row>
    <row r="15" spans="1:30" s="13" customFormat="1" ht="31.5" x14ac:dyDescent="0.25">
      <c r="A15" s="100">
        <v>7</v>
      </c>
      <c r="B15" s="97" t="s">
        <v>174</v>
      </c>
      <c r="C15" s="89" t="s">
        <v>175</v>
      </c>
      <c r="D15" s="89" t="s">
        <v>164</v>
      </c>
      <c r="E15" s="102">
        <v>8</v>
      </c>
      <c r="F15" s="98">
        <v>27</v>
      </c>
      <c r="G15" s="125">
        <f>(20*F15)/34</f>
        <v>15.882352941176471</v>
      </c>
      <c r="H15" s="98">
        <v>10</v>
      </c>
      <c r="I15" s="125">
        <f>(40*H15)/38</f>
        <v>10.526315789473685</v>
      </c>
      <c r="J15" s="98">
        <v>10</v>
      </c>
      <c r="K15" s="125">
        <f>(40*10)/J15</f>
        <v>40</v>
      </c>
      <c r="L15" s="125">
        <f>SUM(G15+I15+K15)</f>
        <v>66.408668730650163</v>
      </c>
      <c r="M15" s="100" t="s">
        <v>238</v>
      </c>
      <c r="N15" s="95" t="s">
        <v>349</v>
      </c>
      <c r="O15" s="98">
        <v>7</v>
      </c>
      <c r="P15" s="98" t="s">
        <v>165</v>
      </c>
    </row>
    <row r="16" spans="1:30" s="13" customFormat="1" ht="31.5" customHeight="1" x14ac:dyDescent="0.25">
      <c r="A16" s="100">
        <v>8</v>
      </c>
      <c r="B16" s="89" t="s">
        <v>116</v>
      </c>
      <c r="C16" s="98" t="s">
        <v>117</v>
      </c>
      <c r="D16" s="98" t="s">
        <v>113</v>
      </c>
      <c r="E16" s="90" t="s">
        <v>118</v>
      </c>
      <c r="F16" s="98">
        <v>26.5</v>
      </c>
      <c r="G16" s="125">
        <f>(20*F16)/34</f>
        <v>15.588235294117647</v>
      </c>
      <c r="H16" s="98">
        <v>38</v>
      </c>
      <c r="I16" s="125">
        <f>(40*H16)/38</f>
        <v>40</v>
      </c>
      <c r="J16" s="98">
        <v>37</v>
      </c>
      <c r="K16" s="125">
        <f>(40*10)/J16</f>
        <v>10.810810810810811</v>
      </c>
      <c r="L16" s="125">
        <f>SUM(G16+I16+K16)</f>
        <v>66.399046104928459</v>
      </c>
      <c r="M16" s="100" t="s">
        <v>238</v>
      </c>
      <c r="N16" s="95" t="s">
        <v>349</v>
      </c>
      <c r="O16" s="98">
        <v>7</v>
      </c>
      <c r="P16" s="98" t="s">
        <v>115</v>
      </c>
    </row>
    <row r="17" spans="1:30" s="13" customFormat="1" ht="33.75" customHeight="1" x14ac:dyDescent="0.25">
      <c r="A17" s="100">
        <v>9</v>
      </c>
      <c r="B17" s="97" t="s">
        <v>210</v>
      </c>
      <c r="C17" s="98" t="s">
        <v>211</v>
      </c>
      <c r="D17" s="100" t="s">
        <v>198</v>
      </c>
      <c r="E17" s="100" t="s">
        <v>208</v>
      </c>
      <c r="F17" s="98">
        <v>19</v>
      </c>
      <c r="G17" s="125">
        <f>(20*F17)/34</f>
        <v>11.176470588235293</v>
      </c>
      <c r="H17" s="98">
        <v>14</v>
      </c>
      <c r="I17" s="125">
        <f>(40*H17)/38</f>
        <v>14.736842105263158</v>
      </c>
      <c r="J17" s="98">
        <v>10</v>
      </c>
      <c r="K17" s="125">
        <f>(40*10)/J17</f>
        <v>40</v>
      </c>
      <c r="L17" s="125">
        <f>SUM(G17+I17+K17)</f>
        <v>65.913312693498455</v>
      </c>
      <c r="M17" s="100" t="s">
        <v>238</v>
      </c>
      <c r="N17" s="95" t="s">
        <v>349</v>
      </c>
      <c r="O17" s="98">
        <v>8</v>
      </c>
      <c r="P17" s="97" t="s">
        <v>209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43" customFormat="1" ht="47.25" x14ac:dyDescent="0.25">
      <c r="A18" s="100">
        <v>10</v>
      </c>
      <c r="B18" s="89" t="s">
        <v>121</v>
      </c>
      <c r="C18" s="89" t="s">
        <v>122</v>
      </c>
      <c r="D18" s="89" t="s">
        <v>113</v>
      </c>
      <c r="E18" s="102" t="s">
        <v>123</v>
      </c>
      <c r="F18" s="98">
        <v>24.5</v>
      </c>
      <c r="G18" s="125">
        <f>(20*F18)/34</f>
        <v>14.411764705882353</v>
      </c>
      <c r="H18" s="98">
        <v>37</v>
      </c>
      <c r="I18" s="125">
        <f>(40*H18)/38</f>
        <v>38.94736842105263</v>
      </c>
      <c r="J18" s="98">
        <v>35</v>
      </c>
      <c r="K18" s="125">
        <f>(40*10)/J18</f>
        <v>11.428571428571429</v>
      </c>
      <c r="L18" s="125">
        <f>SUM(G18+I18+K18)</f>
        <v>64.787704555506409</v>
      </c>
      <c r="M18" s="100" t="s">
        <v>238</v>
      </c>
      <c r="N18" s="95" t="s">
        <v>349</v>
      </c>
      <c r="O18" s="98">
        <v>9</v>
      </c>
      <c r="P18" s="98" t="s">
        <v>115</v>
      </c>
    </row>
    <row r="19" spans="1:30" s="43" customFormat="1" ht="47.25" x14ac:dyDescent="0.25">
      <c r="A19" s="100">
        <v>11</v>
      </c>
      <c r="B19" s="97" t="s">
        <v>124</v>
      </c>
      <c r="C19" s="89" t="s">
        <v>125</v>
      </c>
      <c r="D19" s="89" t="s">
        <v>113</v>
      </c>
      <c r="E19" s="90" t="s">
        <v>118</v>
      </c>
      <c r="F19" s="98">
        <v>21.5</v>
      </c>
      <c r="G19" s="125">
        <f>(20*F19)/34</f>
        <v>12.647058823529411</v>
      </c>
      <c r="H19" s="98">
        <v>38</v>
      </c>
      <c r="I19" s="125">
        <f>(40*H19)/38</f>
        <v>40</v>
      </c>
      <c r="J19" s="98">
        <v>36</v>
      </c>
      <c r="K19" s="125">
        <f>(40*10)/J19</f>
        <v>11.111111111111111</v>
      </c>
      <c r="L19" s="125">
        <f>SUM(G19+I19+K19)</f>
        <v>63.75816993464052</v>
      </c>
      <c r="M19" s="100" t="s">
        <v>238</v>
      </c>
      <c r="N19" s="95" t="s">
        <v>349</v>
      </c>
      <c r="O19" s="98">
        <v>10</v>
      </c>
      <c r="P19" s="97" t="s">
        <v>115</v>
      </c>
    </row>
    <row r="20" spans="1:30" s="43" customFormat="1" ht="52.5" customHeight="1" x14ac:dyDescent="0.25">
      <c r="A20" s="100">
        <v>12</v>
      </c>
      <c r="B20" s="97" t="s">
        <v>97</v>
      </c>
      <c r="C20" s="88" t="s">
        <v>98</v>
      </c>
      <c r="D20" s="89" t="s">
        <v>95</v>
      </c>
      <c r="E20" s="90">
        <v>7</v>
      </c>
      <c r="F20" s="98">
        <v>19</v>
      </c>
      <c r="G20" s="125">
        <f>(20*F20)/34</f>
        <v>11.176470588235293</v>
      </c>
      <c r="H20" s="98">
        <v>38</v>
      </c>
      <c r="I20" s="125">
        <f>(40*H20)/38</f>
        <v>40</v>
      </c>
      <c r="J20" s="98">
        <v>34</v>
      </c>
      <c r="K20" s="125">
        <f>(40*10)/J20</f>
        <v>11.764705882352942</v>
      </c>
      <c r="L20" s="125">
        <f>SUM(G20+I20+K20)</f>
        <v>62.941176470588232</v>
      </c>
      <c r="M20" s="100" t="s">
        <v>238</v>
      </c>
      <c r="N20" s="95" t="s">
        <v>349</v>
      </c>
      <c r="O20" s="98">
        <v>11</v>
      </c>
      <c r="P20" s="97" t="s">
        <v>96</v>
      </c>
    </row>
    <row r="21" spans="1:30" s="43" customFormat="1" ht="34.5" customHeight="1" x14ac:dyDescent="0.25">
      <c r="A21" s="100">
        <v>13</v>
      </c>
      <c r="B21" s="97" t="s">
        <v>176</v>
      </c>
      <c r="C21" s="89" t="s">
        <v>177</v>
      </c>
      <c r="D21" s="89" t="s">
        <v>164</v>
      </c>
      <c r="E21" s="90">
        <v>7</v>
      </c>
      <c r="F21" s="98">
        <v>26</v>
      </c>
      <c r="G21" s="125">
        <f>(20*F21)/34</f>
        <v>15.294117647058824</v>
      </c>
      <c r="H21" s="98">
        <v>10</v>
      </c>
      <c r="I21" s="125">
        <f>(40*H21)/38</f>
        <v>10.526315789473685</v>
      </c>
      <c r="J21" s="98">
        <v>11</v>
      </c>
      <c r="K21" s="125">
        <f>(40*10)/J21</f>
        <v>36.363636363636367</v>
      </c>
      <c r="L21" s="125">
        <f>SUM(G21+I21+K21)</f>
        <v>62.184069800168878</v>
      </c>
      <c r="M21" s="100" t="s">
        <v>238</v>
      </c>
      <c r="N21" s="95" t="s">
        <v>349</v>
      </c>
      <c r="O21" s="98">
        <v>12</v>
      </c>
      <c r="P21" s="97" t="s">
        <v>165</v>
      </c>
    </row>
    <row r="22" spans="1:30" s="43" customFormat="1" ht="33" customHeight="1" x14ac:dyDescent="0.25">
      <c r="A22" s="100">
        <v>14</v>
      </c>
      <c r="B22" s="91" t="s">
        <v>281</v>
      </c>
      <c r="C22" s="93" t="s">
        <v>282</v>
      </c>
      <c r="D22" s="58" t="s">
        <v>283</v>
      </c>
      <c r="E22" s="94">
        <v>7</v>
      </c>
      <c r="F22" s="98">
        <v>19.899999999999999</v>
      </c>
      <c r="G22" s="125">
        <f>(20*F22)/34</f>
        <v>11.705882352941176</v>
      </c>
      <c r="H22" s="98">
        <v>15.82</v>
      </c>
      <c r="I22" s="125">
        <f>(40*H22)/38</f>
        <v>16.652631578947368</v>
      </c>
      <c r="J22" s="98">
        <v>12</v>
      </c>
      <c r="K22" s="125">
        <f>(40*10)/J22</f>
        <v>33.333333333333336</v>
      </c>
      <c r="L22" s="125">
        <f>SUM(G22+I22+K22)</f>
        <v>61.691847265221881</v>
      </c>
      <c r="M22" s="100" t="s">
        <v>238</v>
      </c>
      <c r="N22" s="95" t="s">
        <v>349</v>
      </c>
      <c r="O22" s="98">
        <v>13</v>
      </c>
      <c r="P22" s="98" t="s">
        <v>284</v>
      </c>
    </row>
    <row r="23" spans="1:30" s="43" customFormat="1" ht="47.25" x14ac:dyDescent="0.25">
      <c r="A23" s="100">
        <v>15</v>
      </c>
      <c r="B23" s="97" t="s">
        <v>212</v>
      </c>
      <c r="C23" s="98" t="s">
        <v>213</v>
      </c>
      <c r="D23" s="100" t="s">
        <v>198</v>
      </c>
      <c r="E23" s="98" t="s">
        <v>214</v>
      </c>
      <c r="F23" s="98">
        <v>17.399999999999999</v>
      </c>
      <c r="G23" s="125">
        <f>(20*F23)/34</f>
        <v>10.235294117647058</v>
      </c>
      <c r="H23" s="98">
        <v>16</v>
      </c>
      <c r="I23" s="125">
        <f>(40*H23)/38</f>
        <v>16.842105263157894</v>
      </c>
      <c r="J23" s="98">
        <v>12</v>
      </c>
      <c r="K23" s="125">
        <f>(40*10)/J23</f>
        <v>33.333333333333336</v>
      </c>
      <c r="L23" s="125">
        <f>SUM(G23+I23+K23)</f>
        <v>60.410732714138291</v>
      </c>
      <c r="M23" s="100" t="s">
        <v>238</v>
      </c>
      <c r="N23" s="95" t="s">
        <v>349</v>
      </c>
      <c r="O23" s="98">
        <v>14</v>
      </c>
      <c r="P23" s="97" t="s">
        <v>209</v>
      </c>
    </row>
    <row r="24" spans="1:30" s="43" customFormat="1" ht="47.25" x14ac:dyDescent="0.25">
      <c r="A24" s="100">
        <v>16</v>
      </c>
      <c r="B24" s="89" t="s">
        <v>130</v>
      </c>
      <c r="C24" s="89" t="s">
        <v>131</v>
      </c>
      <c r="D24" s="89" t="s">
        <v>113</v>
      </c>
      <c r="E24" s="89" t="s">
        <v>132</v>
      </c>
      <c r="F24" s="103">
        <v>15.8</v>
      </c>
      <c r="G24" s="125">
        <f>(20*F24)/34</f>
        <v>9.2941176470588243</v>
      </c>
      <c r="H24" s="103">
        <v>33</v>
      </c>
      <c r="I24" s="125">
        <f>(40*H24)/38</f>
        <v>34.736842105263158</v>
      </c>
      <c r="J24" s="104">
        <v>25</v>
      </c>
      <c r="K24" s="125">
        <f>(40*10)/J24</f>
        <v>16</v>
      </c>
      <c r="L24" s="125">
        <f>SUM(G24+I24+K24)</f>
        <v>60.030959752321984</v>
      </c>
      <c r="M24" s="100" t="s">
        <v>238</v>
      </c>
      <c r="N24" s="95" t="s">
        <v>349</v>
      </c>
      <c r="O24" s="103">
        <v>15</v>
      </c>
      <c r="P24" s="92" t="s">
        <v>133</v>
      </c>
    </row>
    <row r="25" spans="1:30" s="43" customFormat="1" ht="31.5" x14ac:dyDescent="0.25">
      <c r="A25" s="100">
        <v>17</v>
      </c>
      <c r="B25" s="88" t="s">
        <v>80</v>
      </c>
      <c r="C25" s="88" t="s">
        <v>81</v>
      </c>
      <c r="D25" s="89" t="s">
        <v>55</v>
      </c>
      <c r="E25" s="33" t="s">
        <v>66</v>
      </c>
      <c r="F25" s="37" t="s">
        <v>82</v>
      </c>
      <c r="G25" s="125">
        <f>(20*F25)/34</f>
        <v>15.764705882352942</v>
      </c>
      <c r="H25" s="37" t="s">
        <v>83</v>
      </c>
      <c r="I25" s="125">
        <f>(40*H25)/38</f>
        <v>8.4210526315789469</v>
      </c>
      <c r="J25" s="37" t="s">
        <v>57</v>
      </c>
      <c r="K25" s="125">
        <f>(40*10)/J25</f>
        <v>33.333333333333336</v>
      </c>
      <c r="L25" s="125">
        <f>SUM(G25+I25+K25)</f>
        <v>57.519091847265223</v>
      </c>
      <c r="M25" s="100" t="s">
        <v>238</v>
      </c>
      <c r="N25" s="95" t="s">
        <v>349</v>
      </c>
      <c r="O25" s="103">
        <v>16</v>
      </c>
      <c r="P25" s="97" t="s">
        <v>69</v>
      </c>
    </row>
    <row r="26" spans="1:30" s="13" customFormat="1" ht="32.25" customHeight="1" x14ac:dyDescent="0.25">
      <c r="A26" s="100">
        <v>18</v>
      </c>
      <c r="B26" s="97" t="s">
        <v>176</v>
      </c>
      <c r="C26" s="89" t="s">
        <v>178</v>
      </c>
      <c r="D26" s="89" t="s">
        <v>164</v>
      </c>
      <c r="E26" s="89">
        <v>7</v>
      </c>
      <c r="F26" s="103">
        <v>18</v>
      </c>
      <c r="G26" s="125">
        <f>(20*F26)/34</f>
        <v>10.588235294117647</v>
      </c>
      <c r="H26" s="103">
        <v>12</v>
      </c>
      <c r="I26" s="125">
        <f>(40*H26)/38</f>
        <v>12.631578947368421</v>
      </c>
      <c r="J26" s="104">
        <v>12</v>
      </c>
      <c r="K26" s="125">
        <f>(40*10)/J26</f>
        <v>33.333333333333336</v>
      </c>
      <c r="L26" s="125">
        <f>SUM(G26+I26+K26)</f>
        <v>56.553147574819405</v>
      </c>
      <c r="M26" s="100" t="s">
        <v>238</v>
      </c>
      <c r="N26" s="95" t="s">
        <v>349</v>
      </c>
      <c r="O26" s="103">
        <v>17</v>
      </c>
      <c r="P26" s="92" t="s">
        <v>165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0" s="13" customFormat="1" ht="31.5" customHeight="1" x14ac:dyDescent="0.25">
      <c r="A27" s="100">
        <v>19</v>
      </c>
      <c r="B27" s="97" t="s">
        <v>162</v>
      </c>
      <c r="C27" s="88" t="s">
        <v>163</v>
      </c>
      <c r="D27" s="89" t="s">
        <v>164</v>
      </c>
      <c r="E27" s="90">
        <v>8</v>
      </c>
      <c r="F27" s="98">
        <v>30.5</v>
      </c>
      <c r="G27" s="125">
        <f>(20*F27)/34</f>
        <v>17.941176470588236</v>
      </c>
      <c r="H27" s="98">
        <v>14</v>
      </c>
      <c r="I27" s="125">
        <f>(40*H27)/38</f>
        <v>14.736842105263158</v>
      </c>
      <c r="J27" s="98">
        <v>18</v>
      </c>
      <c r="K27" s="125">
        <f>(40*10)/J27</f>
        <v>22.222222222222221</v>
      </c>
      <c r="L27" s="125">
        <f>SUM(G27+I27+K27)</f>
        <v>54.900240798073618</v>
      </c>
      <c r="M27" s="100" t="s">
        <v>238</v>
      </c>
      <c r="N27" s="95" t="s">
        <v>349</v>
      </c>
      <c r="O27" s="98">
        <v>18</v>
      </c>
      <c r="P27" s="97" t="s">
        <v>165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s="13" customFormat="1" ht="31.5" x14ac:dyDescent="0.25">
      <c r="A28" s="100">
        <v>20</v>
      </c>
      <c r="B28" s="97" t="s">
        <v>172</v>
      </c>
      <c r="C28" s="98" t="s">
        <v>173</v>
      </c>
      <c r="D28" s="98" t="s">
        <v>164</v>
      </c>
      <c r="E28" s="90">
        <v>7</v>
      </c>
      <c r="F28" s="98">
        <v>20</v>
      </c>
      <c r="G28" s="125">
        <f>(20*F28)/34</f>
        <v>11.764705882352942</v>
      </c>
      <c r="H28" s="98">
        <v>11</v>
      </c>
      <c r="I28" s="125">
        <f>(40*H28)/38</f>
        <v>11.578947368421053</v>
      </c>
      <c r="J28" s="98">
        <v>13</v>
      </c>
      <c r="K28" s="125">
        <f>(40*10)/J28</f>
        <v>30.76923076923077</v>
      </c>
      <c r="L28" s="125">
        <f>SUM(G28+I28+K28)</f>
        <v>54.11288402000477</v>
      </c>
      <c r="M28" s="100" t="s">
        <v>238</v>
      </c>
      <c r="N28" s="95" t="s">
        <v>349</v>
      </c>
      <c r="O28" s="98">
        <v>19</v>
      </c>
      <c r="P28" s="98" t="s">
        <v>165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s="13" customFormat="1" ht="31.5" x14ac:dyDescent="0.25">
      <c r="A29" s="100">
        <v>21</v>
      </c>
      <c r="B29" s="97" t="s">
        <v>166</v>
      </c>
      <c r="C29" s="88" t="s">
        <v>167</v>
      </c>
      <c r="D29" s="89" t="s">
        <v>353</v>
      </c>
      <c r="E29" s="90">
        <v>7</v>
      </c>
      <c r="F29" s="98">
        <v>25</v>
      </c>
      <c r="G29" s="125">
        <f>(20*F29)/34</f>
        <v>14.705882352941176</v>
      </c>
      <c r="H29" s="98">
        <v>12</v>
      </c>
      <c r="I29" s="125">
        <f>(40*H29)/38</f>
        <v>12.631578947368421</v>
      </c>
      <c r="J29" s="98">
        <v>16</v>
      </c>
      <c r="K29" s="125">
        <f>(40*10)/J29</f>
        <v>25</v>
      </c>
      <c r="L29" s="125">
        <f>SUM(G29+I29+K29)</f>
        <v>52.337461300309599</v>
      </c>
      <c r="M29" s="100" t="s">
        <v>238</v>
      </c>
      <c r="N29" s="95" t="s">
        <v>349</v>
      </c>
      <c r="O29" s="98">
        <v>20</v>
      </c>
      <c r="P29" s="97" t="s">
        <v>165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s="13" customFormat="1" ht="31.5" customHeight="1" x14ac:dyDescent="0.25">
      <c r="A30" s="100">
        <v>22</v>
      </c>
      <c r="B30" s="88" t="s">
        <v>70</v>
      </c>
      <c r="C30" s="88" t="s">
        <v>71</v>
      </c>
      <c r="D30" s="89" t="s">
        <v>55</v>
      </c>
      <c r="E30" s="33" t="s">
        <v>66</v>
      </c>
      <c r="F30" s="36" t="s">
        <v>72</v>
      </c>
      <c r="G30" s="125">
        <f>(20*F30)/34</f>
        <v>20</v>
      </c>
      <c r="H30" s="36" t="s">
        <v>73</v>
      </c>
      <c r="I30" s="125">
        <f>(40*H30)/38</f>
        <v>20</v>
      </c>
      <c r="J30" s="36" t="s">
        <v>74</v>
      </c>
      <c r="K30" s="125">
        <f>(40*10)/J30</f>
        <v>11.111111111111111</v>
      </c>
      <c r="L30" s="125">
        <f>SUM(G30+I30+K30)</f>
        <v>51.111111111111114</v>
      </c>
      <c r="M30" s="100" t="s">
        <v>238</v>
      </c>
      <c r="N30" s="95" t="s">
        <v>349</v>
      </c>
      <c r="O30" s="98">
        <v>21</v>
      </c>
      <c r="P30" s="97" t="s">
        <v>69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spans="1:30" s="13" customFormat="1" ht="31.5" x14ac:dyDescent="0.25">
      <c r="A31" s="100">
        <v>23</v>
      </c>
      <c r="B31" s="97" t="s">
        <v>170</v>
      </c>
      <c r="C31" s="88" t="s">
        <v>171</v>
      </c>
      <c r="D31" s="89" t="s">
        <v>164</v>
      </c>
      <c r="E31" s="90">
        <v>7</v>
      </c>
      <c r="F31" s="103">
        <v>22</v>
      </c>
      <c r="G31" s="125">
        <f>(20*F31)/34</f>
        <v>12.941176470588236</v>
      </c>
      <c r="H31" s="103">
        <v>12</v>
      </c>
      <c r="I31" s="125">
        <f>(40*H31)/38</f>
        <v>12.631578947368421</v>
      </c>
      <c r="J31" s="104">
        <v>16</v>
      </c>
      <c r="K31" s="125">
        <f>(40*10)/J31</f>
        <v>25</v>
      </c>
      <c r="L31" s="125">
        <f>SUM(G31+I31+K31)</f>
        <v>50.572755417956657</v>
      </c>
      <c r="M31" s="100" t="s">
        <v>238</v>
      </c>
      <c r="N31" s="95" t="s">
        <v>349</v>
      </c>
      <c r="O31" s="103">
        <v>22</v>
      </c>
      <c r="P31" s="97" t="s">
        <v>165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s="13" customFormat="1" ht="33.75" customHeight="1" x14ac:dyDescent="0.25">
      <c r="A32" s="100">
        <v>24</v>
      </c>
      <c r="B32" s="127" t="s">
        <v>264</v>
      </c>
      <c r="C32" s="156" t="s">
        <v>265</v>
      </c>
      <c r="D32" s="91" t="s">
        <v>262</v>
      </c>
      <c r="E32" s="94">
        <v>7</v>
      </c>
      <c r="F32" s="98">
        <v>33.5</v>
      </c>
      <c r="G32" s="125">
        <f>(20*F32)/34</f>
        <v>19.705882352941178</v>
      </c>
      <c r="H32" s="98">
        <v>20</v>
      </c>
      <c r="I32" s="125">
        <f>(40*H32)/38</f>
        <v>21.05263157894737</v>
      </c>
      <c r="J32" s="98">
        <v>41</v>
      </c>
      <c r="K32" s="125">
        <f>(40*10)/J32</f>
        <v>9.7560975609756095</v>
      </c>
      <c r="L32" s="125">
        <f>SUM(G32+I32+K32)</f>
        <v>50.514611492864155</v>
      </c>
      <c r="M32" s="100" t="s">
        <v>238</v>
      </c>
      <c r="N32" s="95" t="s">
        <v>349</v>
      </c>
      <c r="O32" s="98">
        <v>23</v>
      </c>
      <c r="P32" s="97" t="s">
        <v>263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s="13" customFormat="1" ht="32.25" customHeight="1" x14ac:dyDescent="0.25">
      <c r="A33" s="100">
        <v>25</v>
      </c>
      <c r="B33" s="89" t="s">
        <v>306</v>
      </c>
      <c r="C33" s="89" t="s">
        <v>307</v>
      </c>
      <c r="D33" s="89" t="s">
        <v>287</v>
      </c>
      <c r="E33" s="89">
        <v>7</v>
      </c>
      <c r="F33" s="98">
        <v>27</v>
      </c>
      <c r="G33" s="125">
        <f>(20*F33)/34</f>
        <v>15.882352941176471</v>
      </c>
      <c r="H33" s="98">
        <v>19</v>
      </c>
      <c r="I33" s="125">
        <f>(40*H33)/38</f>
        <v>20</v>
      </c>
      <c r="J33" s="98">
        <v>35</v>
      </c>
      <c r="K33" s="125">
        <f>(40*10)/J33</f>
        <v>11.428571428571429</v>
      </c>
      <c r="L33" s="125">
        <f>SUM(G33+I33+K33)</f>
        <v>47.310924369747902</v>
      </c>
      <c r="M33" s="100" t="s">
        <v>238</v>
      </c>
      <c r="N33" s="99" t="s">
        <v>351</v>
      </c>
      <c r="O33" s="98">
        <v>24</v>
      </c>
      <c r="P33" s="98" t="s">
        <v>291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s="111" customFormat="1" ht="35.25" customHeight="1" x14ac:dyDescent="0.25">
      <c r="A34" s="100">
        <v>26</v>
      </c>
      <c r="B34" s="88" t="s">
        <v>75</v>
      </c>
      <c r="C34" s="89" t="s">
        <v>76</v>
      </c>
      <c r="D34" s="89" t="s">
        <v>55</v>
      </c>
      <c r="E34" s="88" t="s">
        <v>66</v>
      </c>
      <c r="F34" s="36" t="s">
        <v>77</v>
      </c>
      <c r="G34" s="125">
        <f>(20*F34)/34</f>
        <v>15.294117647058824</v>
      </c>
      <c r="H34" s="36" t="s">
        <v>78</v>
      </c>
      <c r="I34" s="125">
        <f>(40*H34)/38</f>
        <v>10.526315789473685</v>
      </c>
      <c r="J34" s="36" t="s">
        <v>79</v>
      </c>
      <c r="K34" s="125">
        <f>(40*10)/J34</f>
        <v>20</v>
      </c>
      <c r="L34" s="125">
        <f>SUM(G34+I34+K34)</f>
        <v>45.820433436532511</v>
      </c>
      <c r="M34" s="100" t="s">
        <v>238</v>
      </c>
      <c r="N34" s="99" t="s">
        <v>351</v>
      </c>
      <c r="O34" s="98">
        <v>25</v>
      </c>
      <c r="P34" s="98" t="s">
        <v>69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</row>
    <row r="35" spans="1:30" s="13" customFormat="1" ht="47.25" x14ac:dyDescent="0.25">
      <c r="A35" s="100">
        <v>27</v>
      </c>
      <c r="B35" s="127" t="s">
        <v>266</v>
      </c>
      <c r="C35" s="101" t="s">
        <v>267</v>
      </c>
      <c r="D35" s="89" t="s">
        <v>262</v>
      </c>
      <c r="E35" s="89">
        <v>7</v>
      </c>
      <c r="F35" s="98">
        <v>32.5</v>
      </c>
      <c r="G35" s="125">
        <f>(20*F35)/34</f>
        <v>19.117647058823529</v>
      </c>
      <c r="H35" s="98">
        <v>15</v>
      </c>
      <c r="I35" s="125">
        <f>(40*H35)/38</f>
        <v>15.789473684210526</v>
      </c>
      <c r="J35" s="98">
        <v>37</v>
      </c>
      <c r="K35" s="125">
        <f>(40*10)/J35</f>
        <v>10.810810810810811</v>
      </c>
      <c r="L35" s="125">
        <f>SUM(G35+I35+K35)</f>
        <v>45.717931553844863</v>
      </c>
      <c r="M35" s="100" t="s">
        <v>238</v>
      </c>
      <c r="N35" s="99" t="s">
        <v>351</v>
      </c>
      <c r="O35" s="98">
        <v>26</v>
      </c>
      <c r="P35" s="97" t="s">
        <v>263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0" s="13" customFormat="1" ht="31.5" x14ac:dyDescent="0.25">
      <c r="A36" s="100">
        <v>28</v>
      </c>
      <c r="B36" s="91" t="s">
        <v>310</v>
      </c>
      <c r="C36" s="59" t="s">
        <v>311</v>
      </c>
      <c r="D36" s="59" t="s">
        <v>287</v>
      </c>
      <c r="E36" s="94">
        <v>7</v>
      </c>
      <c r="F36" s="59">
        <v>28</v>
      </c>
      <c r="G36" s="125">
        <f>(20*F36)/34</f>
        <v>16.470588235294116</v>
      </c>
      <c r="H36" s="59">
        <v>16</v>
      </c>
      <c r="I36" s="125">
        <f>(40*H36)/38</f>
        <v>16.842105263157894</v>
      </c>
      <c r="J36" s="59">
        <v>33</v>
      </c>
      <c r="K36" s="125">
        <f>(40*10)/J36</f>
        <v>12.121212121212121</v>
      </c>
      <c r="L36" s="125">
        <f>SUM(G36+I36+K36)</f>
        <v>45.433905619664131</v>
      </c>
      <c r="M36" s="100" t="s">
        <v>238</v>
      </c>
      <c r="N36" s="99" t="s">
        <v>351</v>
      </c>
      <c r="O36" s="59">
        <v>27</v>
      </c>
      <c r="P36" s="98" t="s">
        <v>291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30" s="13" customFormat="1" ht="47.25" x14ac:dyDescent="0.25">
      <c r="A37" s="100">
        <v>29</v>
      </c>
      <c r="B37" s="97" t="s">
        <v>111</v>
      </c>
      <c r="C37" s="88" t="s">
        <v>112</v>
      </c>
      <c r="D37" s="89" t="s">
        <v>113</v>
      </c>
      <c r="E37" s="90" t="s">
        <v>114</v>
      </c>
      <c r="F37" s="98">
        <v>26.5</v>
      </c>
      <c r="G37" s="125">
        <f>(20*F37)/34</f>
        <v>15.588235294117647</v>
      </c>
      <c r="H37" s="98">
        <v>18</v>
      </c>
      <c r="I37" s="125">
        <f>(40*H37)/38</f>
        <v>18.94736842105263</v>
      </c>
      <c r="J37" s="98">
        <v>37</v>
      </c>
      <c r="K37" s="125">
        <f>(40*10)/J37</f>
        <v>10.810810810810811</v>
      </c>
      <c r="L37" s="125">
        <f>SUM(G37+I37+K37)</f>
        <v>45.346414525981089</v>
      </c>
      <c r="M37" s="100" t="s">
        <v>238</v>
      </c>
      <c r="N37" s="99" t="s">
        <v>351</v>
      </c>
      <c r="O37" s="98">
        <v>28</v>
      </c>
      <c r="P37" s="97" t="s">
        <v>115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30" s="111" customFormat="1" ht="42" customHeight="1" x14ac:dyDescent="0.25">
      <c r="A38" s="100">
        <v>30</v>
      </c>
      <c r="B38" s="97" t="s">
        <v>314</v>
      </c>
      <c r="C38" s="89" t="s">
        <v>315</v>
      </c>
      <c r="D38" s="89" t="s">
        <v>287</v>
      </c>
      <c r="E38" s="90">
        <v>7</v>
      </c>
      <c r="F38" s="98">
        <v>27</v>
      </c>
      <c r="G38" s="125">
        <f>(20*F38)/34</f>
        <v>15.882352941176471</v>
      </c>
      <c r="H38" s="98">
        <v>17</v>
      </c>
      <c r="I38" s="125">
        <f>(40*H38)/38</f>
        <v>17.894736842105264</v>
      </c>
      <c r="J38" s="98">
        <v>35</v>
      </c>
      <c r="K38" s="125">
        <f>(40*10)/J38</f>
        <v>11.428571428571429</v>
      </c>
      <c r="L38" s="125">
        <f>SUM(G38+I38+K38)</f>
        <v>45.205661211853169</v>
      </c>
      <c r="M38" s="100" t="s">
        <v>238</v>
      </c>
      <c r="N38" s="99" t="s">
        <v>351</v>
      </c>
      <c r="O38" s="98">
        <v>29</v>
      </c>
      <c r="P38" s="97" t="s">
        <v>291</v>
      </c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</row>
    <row r="39" spans="1:30" s="66" customFormat="1" ht="31.5" x14ac:dyDescent="0.25">
      <c r="A39" s="100">
        <v>31</v>
      </c>
      <c r="B39" s="91" t="s">
        <v>320</v>
      </c>
      <c r="C39" s="97" t="s">
        <v>321</v>
      </c>
      <c r="D39" s="89" t="s">
        <v>287</v>
      </c>
      <c r="E39" s="90">
        <v>8</v>
      </c>
      <c r="F39" s="98">
        <v>28</v>
      </c>
      <c r="G39" s="125">
        <f>(20*F39)/34</f>
        <v>16.470588235294116</v>
      </c>
      <c r="H39" s="98">
        <v>17</v>
      </c>
      <c r="I39" s="125">
        <f>(40*H39)/38</f>
        <v>17.894736842105264</v>
      </c>
      <c r="J39" s="98">
        <v>37</v>
      </c>
      <c r="K39" s="125">
        <f>(40*10)/J39</f>
        <v>10.810810810810811</v>
      </c>
      <c r="L39" s="125">
        <f>SUM(G39+I39+K39)</f>
        <v>45.176135888210183</v>
      </c>
      <c r="M39" s="100" t="s">
        <v>238</v>
      </c>
      <c r="N39" s="99" t="s">
        <v>351</v>
      </c>
      <c r="O39" s="98">
        <v>29</v>
      </c>
      <c r="P39" s="98" t="s">
        <v>288</v>
      </c>
    </row>
    <row r="40" spans="1:30" s="66" customFormat="1" ht="31.5" x14ac:dyDescent="0.25">
      <c r="A40" s="100">
        <v>32</v>
      </c>
      <c r="B40" s="93" t="s">
        <v>304</v>
      </c>
      <c r="C40" s="88" t="s">
        <v>305</v>
      </c>
      <c r="D40" s="89" t="s">
        <v>287</v>
      </c>
      <c r="E40" s="90">
        <v>7</v>
      </c>
      <c r="F40" s="98">
        <v>28</v>
      </c>
      <c r="G40" s="125">
        <f>(20*F40)/34</f>
        <v>16.470588235294116</v>
      </c>
      <c r="H40" s="98">
        <v>16</v>
      </c>
      <c r="I40" s="125">
        <f>(40*H40)/38</f>
        <v>16.842105263157894</v>
      </c>
      <c r="J40" s="98">
        <v>35</v>
      </c>
      <c r="K40" s="125">
        <f>(40*10)/J40</f>
        <v>11.428571428571429</v>
      </c>
      <c r="L40" s="125">
        <f>SUM(G40+I40+K40)</f>
        <v>44.741264927023437</v>
      </c>
      <c r="M40" s="100" t="s">
        <v>238</v>
      </c>
      <c r="N40" s="99" t="s">
        <v>351</v>
      </c>
      <c r="O40" s="98">
        <v>30</v>
      </c>
      <c r="P40" s="97" t="s">
        <v>291</v>
      </c>
    </row>
    <row r="41" spans="1:30" s="66" customFormat="1" ht="47.25" customHeight="1" x14ac:dyDescent="0.25">
      <c r="A41" s="100">
        <v>33</v>
      </c>
      <c r="B41" s="91" t="s">
        <v>312</v>
      </c>
      <c r="C41" s="91" t="s">
        <v>313</v>
      </c>
      <c r="D41" s="91" t="s">
        <v>287</v>
      </c>
      <c r="E41" s="126">
        <v>7</v>
      </c>
      <c r="F41" s="59">
        <v>27</v>
      </c>
      <c r="G41" s="125">
        <f>(20*F41)/34</f>
        <v>15.882352941176471</v>
      </c>
      <c r="H41" s="59">
        <v>15</v>
      </c>
      <c r="I41" s="125">
        <f>(40*H41)/38</f>
        <v>15.789473684210526</v>
      </c>
      <c r="J41" s="59">
        <v>31</v>
      </c>
      <c r="K41" s="125">
        <f>(40*10)/J41</f>
        <v>12.903225806451612</v>
      </c>
      <c r="L41" s="125">
        <f>SUM(G41+I41+K41)</f>
        <v>44.575052431838614</v>
      </c>
      <c r="M41" s="58" t="s">
        <v>238</v>
      </c>
      <c r="N41" s="99" t="s">
        <v>351</v>
      </c>
      <c r="O41" s="59">
        <v>31</v>
      </c>
      <c r="P41" s="59" t="s">
        <v>291</v>
      </c>
    </row>
    <row r="42" spans="1:30" s="96" customFormat="1" ht="47.25" customHeight="1" x14ac:dyDescent="0.25">
      <c r="A42" s="100">
        <v>34</v>
      </c>
      <c r="B42" s="97" t="s">
        <v>302</v>
      </c>
      <c r="C42" s="88" t="s">
        <v>303</v>
      </c>
      <c r="D42" s="89" t="s">
        <v>287</v>
      </c>
      <c r="E42" s="90">
        <v>7</v>
      </c>
      <c r="F42" s="98">
        <v>28</v>
      </c>
      <c r="G42" s="125">
        <f>(20*F42)/34</f>
        <v>16.470588235294116</v>
      </c>
      <c r="H42" s="98">
        <v>15</v>
      </c>
      <c r="I42" s="125">
        <f>(40*H42)/38</f>
        <v>15.789473684210526</v>
      </c>
      <c r="J42" s="98">
        <v>34</v>
      </c>
      <c r="K42" s="125">
        <f>(40*10)/J42</f>
        <v>11.764705882352942</v>
      </c>
      <c r="L42" s="125">
        <f>SUM(G42+I42+K42)</f>
        <v>44.024767801857585</v>
      </c>
      <c r="M42" s="100" t="s">
        <v>238</v>
      </c>
      <c r="N42" s="99" t="s">
        <v>351</v>
      </c>
      <c r="O42" s="98">
        <v>32</v>
      </c>
      <c r="P42" s="97" t="s">
        <v>291</v>
      </c>
    </row>
    <row r="43" spans="1:30" s="12" customFormat="1" ht="31.5" x14ac:dyDescent="0.25">
      <c r="A43" s="100">
        <v>35</v>
      </c>
      <c r="B43" s="97" t="s">
        <v>308</v>
      </c>
      <c r="C43" s="88" t="s">
        <v>309</v>
      </c>
      <c r="D43" s="89" t="s">
        <v>287</v>
      </c>
      <c r="E43" s="90">
        <v>7</v>
      </c>
      <c r="F43" s="103">
        <v>28</v>
      </c>
      <c r="G43" s="125">
        <f>(20*F43)/34</f>
        <v>16.470588235294116</v>
      </c>
      <c r="H43" s="103">
        <v>12</v>
      </c>
      <c r="I43" s="125">
        <f>(40*H43)/38</f>
        <v>12.631578947368421</v>
      </c>
      <c r="J43" s="104">
        <v>27</v>
      </c>
      <c r="K43" s="125">
        <f>(40*10)/J43</f>
        <v>14.814814814814815</v>
      </c>
      <c r="L43" s="125">
        <f>SUM(G43+I43+K43)</f>
        <v>43.91698199747735</v>
      </c>
      <c r="M43" s="100" t="s">
        <v>238</v>
      </c>
      <c r="N43" s="99" t="s">
        <v>351</v>
      </c>
      <c r="O43" s="103">
        <v>33</v>
      </c>
      <c r="P43" s="97" t="s">
        <v>291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ht="31.5" x14ac:dyDescent="0.25">
      <c r="A44" s="100">
        <v>36</v>
      </c>
      <c r="B44" s="98" t="s">
        <v>318</v>
      </c>
      <c r="C44" s="89" t="s">
        <v>319</v>
      </c>
      <c r="D44" s="89" t="s">
        <v>287</v>
      </c>
      <c r="E44" s="98">
        <v>8</v>
      </c>
      <c r="F44" s="98">
        <v>22</v>
      </c>
      <c r="G44" s="125">
        <f>(20*F44)/34</f>
        <v>12.941176470588236</v>
      </c>
      <c r="H44" s="98">
        <v>18</v>
      </c>
      <c r="I44" s="125">
        <f>(40*H44)/38</f>
        <v>18.94736842105263</v>
      </c>
      <c r="J44" s="98">
        <v>36</v>
      </c>
      <c r="K44" s="125">
        <f>(40*10)/J44</f>
        <v>11.111111111111111</v>
      </c>
      <c r="L44" s="125">
        <f>SUM(G44+I44+K44)</f>
        <v>42.999656002751976</v>
      </c>
      <c r="M44" s="100" t="s">
        <v>238</v>
      </c>
      <c r="N44" s="99" t="s">
        <v>351</v>
      </c>
      <c r="O44" s="98">
        <v>34</v>
      </c>
      <c r="P44" s="98" t="s">
        <v>291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ht="31.5" x14ac:dyDescent="0.25">
      <c r="A45" s="100">
        <v>37</v>
      </c>
      <c r="B45" s="97" t="s">
        <v>168</v>
      </c>
      <c r="C45" s="89" t="s">
        <v>169</v>
      </c>
      <c r="D45" s="89" t="s">
        <v>164</v>
      </c>
      <c r="E45" s="89">
        <v>7</v>
      </c>
      <c r="F45" s="98">
        <v>8</v>
      </c>
      <c r="G45" s="125">
        <f>(20*F45)/34</f>
        <v>4.7058823529411766</v>
      </c>
      <c r="H45" s="98">
        <v>11</v>
      </c>
      <c r="I45" s="125">
        <f>(40*H45)/38</f>
        <v>11.578947368421053</v>
      </c>
      <c r="J45" s="98">
        <v>15</v>
      </c>
      <c r="K45" s="125">
        <f>(40*10)/J45</f>
        <v>26.666666666666668</v>
      </c>
      <c r="L45" s="125">
        <f>SUM(G45+I45+K45)</f>
        <v>42.9514963880289</v>
      </c>
      <c r="M45" s="100" t="s">
        <v>238</v>
      </c>
      <c r="N45" s="99" t="s">
        <v>351</v>
      </c>
      <c r="O45" s="98">
        <v>34</v>
      </c>
      <c r="P45" s="98" t="s">
        <v>165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ht="31.5" x14ac:dyDescent="0.25">
      <c r="A46" s="100">
        <v>38</v>
      </c>
      <c r="B46" s="89" t="s">
        <v>316</v>
      </c>
      <c r="C46" s="89" t="s">
        <v>317</v>
      </c>
      <c r="D46" s="89" t="s">
        <v>287</v>
      </c>
      <c r="E46" s="89">
        <v>8</v>
      </c>
      <c r="F46" s="103">
        <v>21</v>
      </c>
      <c r="G46" s="125">
        <f>(20*F46)/34</f>
        <v>12.352941176470589</v>
      </c>
      <c r="H46" s="103">
        <v>15</v>
      </c>
      <c r="I46" s="125">
        <f>(40*H46)/38</f>
        <v>15.789473684210526</v>
      </c>
      <c r="J46" s="104">
        <v>35</v>
      </c>
      <c r="K46" s="125">
        <f>(40*10)/J46</f>
        <v>11.428571428571429</v>
      </c>
      <c r="L46" s="125">
        <f>SUM(G46+I46+K46)</f>
        <v>39.570986289252545</v>
      </c>
      <c r="M46" s="100" t="s">
        <v>238</v>
      </c>
      <c r="N46" s="99" t="s">
        <v>351</v>
      </c>
      <c r="O46" s="103">
        <v>35</v>
      </c>
      <c r="P46" s="92" t="s">
        <v>291</v>
      </c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ht="47.25" x14ac:dyDescent="0.25">
      <c r="A47" s="100">
        <v>39</v>
      </c>
      <c r="B47" s="127" t="s">
        <v>260</v>
      </c>
      <c r="C47" s="148" t="s">
        <v>261</v>
      </c>
      <c r="D47" s="89" t="s">
        <v>262</v>
      </c>
      <c r="E47" s="90">
        <v>7</v>
      </c>
      <c r="F47" s="98">
        <v>19.5</v>
      </c>
      <c r="G47" s="125">
        <f>(20*F47)/34</f>
        <v>11.470588235294118</v>
      </c>
      <c r="H47" s="98">
        <v>12</v>
      </c>
      <c r="I47" s="125">
        <f>(40*H47)/38</f>
        <v>12.631578947368421</v>
      </c>
      <c r="J47" s="98">
        <v>45</v>
      </c>
      <c r="K47" s="125">
        <f>(40*10)/J47</f>
        <v>8.8888888888888893</v>
      </c>
      <c r="L47" s="125">
        <f>SUM(G47+I47+K47)</f>
        <v>32.991056071551426</v>
      </c>
      <c r="M47" s="100" t="s">
        <v>238</v>
      </c>
      <c r="N47" s="99" t="s">
        <v>351</v>
      </c>
      <c r="O47" s="98">
        <v>36</v>
      </c>
      <c r="P47" s="97" t="s">
        <v>263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</sheetData>
  <sortState ref="B9:P47">
    <sortCondition descending="1" ref="L9:L47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zoomScale="110" zoomScaleNormal="110" workbookViewId="0">
      <selection activeCell="P11" sqref="P11"/>
    </sheetView>
  </sheetViews>
  <sheetFormatPr defaultRowHeight="15" x14ac:dyDescent="0.25"/>
  <cols>
    <col min="1" max="1" width="3.85546875" style="85" customWidth="1"/>
    <col min="2" max="2" width="18.28515625" style="85" customWidth="1"/>
    <col min="3" max="3" width="22.140625" style="85" customWidth="1"/>
    <col min="4" max="4" width="24.42578125" style="85" customWidth="1"/>
    <col min="5" max="5" width="5.85546875" style="85" customWidth="1"/>
    <col min="6" max="7" width="6.5703125" style="85" customWidth="1"/>
    <col min="8" max="9" width="5.5703125" style="85" customWidth="1"/>
    <col min="10" max="11" width="5.7109375" style="85" customWidth="1"/>
    <col min="12" max="12" width="6.7109375" style="85" customWidth="1"/>
    <col min="13" max="13" width="5.7109375" style="85" customWidth="1"/>
    <col min="14" max="14" width="13.5703125" style="85" customWidth="1"/>
    <col min="15" max="15" width="6" style="85" customWidth="1"/>
    <col min="16" max="16" width="22.7109375" style="85" customWidth="1"/>
    <col min="17" max="16384" width="9.140625" style="85"/>
  </cols>
  <sheetData>
    <row r="1" spans="1:30" s="111" customFormat="1" ht="30" customHeight="1" x14ac:dyDescent="0.25">
      <c r="A1" s="110" t="s">
        <v>239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30" s="111" customFormat="1" ht="18.75" customHeight="1" x14ac:dyDescent="0.3">
      <c r="A2" s="112" t="s">
        <v>240</v>
      </c>
      <c r="B2" s="112"/>
      <c r="C2" s="112"/>
      <c r="D2" s="106"/>
      <c r="E2" s="106"/>
      <c r="F2" s="106"/>
      <c r="G2" s="106"/>
      <c r="H2" s="107" t="s">
        <v>13</v>
      </c>
      <c r="I2" s="107"/>
      <c r="J2" s="108"/>
      <c r="K2" s="108"/>
      <c r="L2" s="108"/>
      <c r="M2" s="108"/>
      <c r="N2" s="108"/>
      <c r="O2" s="108"/>
      <c r="P2" s="108"/>
      <c r="Q2" s="27"/>
      <c r="R2" s="27"/>
      <c r="S2" s="27"/>
      <c r="T2" s="27"/>
      <c r="U2" s="27"/>
      <c r="V2" s="27"/>
      <c r="W2" s="27"/>
      <c r="X2" s="27"/>
      <c r="Y2" s="27"/>
      <c r="Z2" s="28"/>
      <c r="AA2" s="28"/>
      <c r="AB2" s="29"/>
      <c r="AC2" s="26"/>
      <c r="AD2" s="26"/>
    </row>
    <row r="3" spans="1:30" s="111" customFormat="1" ht="18.75" customHeight="1" x14ac:dyDescent="0.3">
      <c r="A3" s="112" t="s">
        <v>14</v>
      </c>
      <c r="B3" s="112"/>
      <c r="C3" s="112"/>
      <c r="D3" s="106"/>
      <c r="E3" s="106"/>
      <c r="F3" s="106"/>
      <c r="G3" s="106"/>
      <c r="H3" s="106"/>
      <c r="I3" s="106"/>
      <c r="J3" s="108"/>
      <c r="K3" s="108"/>
      <c r="L3" s="108"/>
      <c r="M3" s="108"/>
      <c r="N3" s="108"/>
      <c r="O3" s="108"/>
      <c r="P3" s="108"/>
      <c r="Q3" s="27"/>
      <c r="R3" s="27"/>
      <c r="S3" s="27"/>
      <c r="T3" s="27"/>
      <c r="U3" s="27"/>
      <c r="V3" s="27"/>
      <c r="W3" s="27"/>
      <c r="X3" s="27"/>
      <c r="Y3" s="27"/>
      <c r="Z3" s="28"/>
      <c r="AA3" s="28"/>
      <c r="AB3" s="29"/>
      <c r="AC3" s="26"/>
      <c r="AD3" s="26"/>
    </row>
    <row r="4" spans="1:30" s="111" customFormat="1" ht="15.75" customHeight="1" x14ac:dyDescent="0.25">
      <c r="A4" s="112" t="s">
        <v>51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</row>
    <row r="5" spans="1:30" s="111" customFormat="1" ht="15.75" customHeight="1" x14ac:dyDescent="0.2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1:30" s="1" customFormat="1" ht="15" customHeight="1" x14ac:dyDescent="0.25">
      <c r="A6" s="8" t="s">
        <v>348</v>
      </c>
      <c r="B6" s="9"/>
      <c r="C6" s="9"/>
      <c r="D6" s="9"/>
      <c r="E6" s="10"/>
      <c r="F6" s="3"/>
      <c r="G6" s="3"/>
      <c r="H6" s="4"/>
      <c r="I6" s="4"/>
      <c r="J6" s="5"/>
      <c r="K6" s="5"/>
      <c r="L6" s="5"/>
      <c r="M6" s="4"/>
      <c r="N6" s="6"/>
      <c r="O6" s="109"/>
      <c r="P6" s="109"/>
    </row>
    <row r="7" spans="1:30" s="7" customFormat="1" ht="93.75" customHeight="1" x14ac:dyDescent="0.25">
      <c r="A7" s="18" t="s">
        <v>0</v>
      </c>
      <c r="B7" s="19" t="s">
        <v>12</v>
      </c>
      <c r="C7" s="18" t="s">
        <v>1</v>
      </c>
      <c r="D7" s="18" t="s">
        <v>2</v>
      </c>
      <c r="E7" s="20" t="s">
        <v>3</v>
      </c>
      <c r="F7" s="21" t="s">
        <v>9</v>
      </c>
      <c r="G7" s="21"/>
      <c r="H7" s="21" t="s">
        <v>10</v>
      </c>
      <c r="I7" s="21"/>
      <c r="J7" s="17" t="s">
        <v>11</v>
      </c>
      <c r="K7" s="17"/>
      <c r="L7" s="22" t="s">
        <v>4</v>
      </c>
      <c r="M7" s="20" t="s">
        <v>5</v>
      </c>
      <c r="N7" s="20" t="s">
        <v>6</v>
      </c>
      <c r="O7" s="20" t="s">
        <v>7</v>
      </c>
      <c r="P7" s="18" t="s">
        <v>8</v>
      </c>
    </row>
    <row r="8" spans="1:30" s="96" customFormat="1" ht="31.5" x14ac:dyDescent="0.25">
      <c r="A8" s="100">
        <v>1</v>
      </c>
      <c r="B8" s="127" t="s">
        <v>47</v>
      </c>
      <c r="C8" s="92" t="s">
        <v>48</v>
      </c>
      <c r="D8" s="128" t="s">
        <v>49</v>
      </c>
      <c r="E8" s="92">
        <v>9</v>
      </c>
      <c r="F8" s="129">
        <v>34</v>
      </c>
      <c r="G8" s="125">
        <f t="shared" ref="G8:G51" si="0">(20*F8)/34</f>
        <v>20</v>
      </c>
      <c r="H8" s="92">
        <v>40</v>
      </c>
      <c r="I8" s="125">
        <f t="shared" ref="I8:I51" si="1">(40*H8)/40</f>
        <v>40</v>
      </c>
      <c r="J8" s="92">
        <v>7</v>
      </c>
      <c r="K8" s="125">
        <f t="shared" ref="K8:K51" si="2">(40*7)/J8</f>
        <v>40</v>
      </c>
      <c r="L8" s="125">
        <f t="shared" ref="L8:L51" si="3">SUM(G8+I8+K8)</f>
        <v>100</v>
      </c>
      <c r="M8" s="92" t="s">
        <v>238</v>
      </c>
      <c r="N8" s="130" t="s">
        <v>350</v>
      </c>
      <c r="O8" s="92">
        <v>1</v>
      </c>
      <c r="P8" s="127" t="s">
        <v>50</v>
      </c>
    </row>
    <row r="9" spans="1:30" s="96" customFormat="1" ht="47.25" x14ac:dyDescent="0.25">
      <c r="A9" s="100">
        <v>2</v>
      </c>
      <c r="B9" s="143" t="s">
        <v>134</v>
      </c>
      <c r="C9" s="128" t="s">
        <v>135</v>
      </c>
      <c r="D9" s="146" t="s">
        <v>113</v>
      </c>
      <c r="E9" s="128" t="s">
        <v>136</v>
      </c>
      <c r="F9" s="134">
        <v>28.5</v>
      </c>
      <c r="G9" s="125">
        <f t="shared" si="0"/>
        <v>16.764705882352942</v>
      </c>
      <c r="H9" s="135">
        <v>40</v>
      </c>
      <c r="I9" s="125">
        <f t="shared" si="1"/>
        <v>40</v>
      </c>
      <c r="J9" s="135">
        <v>12</v>
      </c>
      <c r="K9" s="125">
        <f t="shared" si="2"/>
        <v>23.333333333333332</v>
      </c>
      <c r="L9" s="125">
        <f t="shared" si="3"/>
        <v>80.098039215686271</v>
      </c>
      <c r="M9" s="92" t="s">
        <v>238</v>
      </c>
      <c r="N9" s="130" t="s">
        <v>350</v>
      </c>
      <c r="O9" s="135">
        <v>2</v>
      </c>
      <c r="P9" s="127" t="s">
        <v>115</v>
      </c>
    </row>
    <row r="10" spans="1:30" s="96" customFormat="1" ht="48" customHeight="1" x14ac:dyDescent="0.25">
      <c r="A10" s="100">
        <v>3</v>
      </c>
      <c r="B10" s="92" t="s">
        <v>138</v>
      </c>
      <c r="C10" s="92" t="s">
        <v>139</v>
      </c>
      <c r="D10" s="92" t="s">
        <v>113</v>
      </c>
      <c r="E10" s="92" t="s">
        <v>136</v>
      </c>
      <c r="F10" s="92">
        <v>29.5</v>
      </c>
      <c r="G10" s="125">
        <f t="shared" si="0"/>
        <v>17.352941176470587</v>
      </c>
      <c r="H10" s="92">
        <v>40</v>
      </c>
      <c r="I10" s="125">
        <f t="shared" si="1"/>
        <v>40</v>
      </c>
      <c r="J10" s="92">
        <v>33</v>
      </c>
      <c r="K10" s="125">
        <f t="shared" si="2"/>
        <v>8.4848484848484844</v>
      </c>
      <c r="L10" s="125">
        <f t="shared" si="3"/>
        <v>65.837789661319079</v>
      </c>
      <c r="M10" s="92" t="s">
        <v>238</v>
      </c>
      <c r="N10" s="130" t="s">
        <v>350</v>
      </c>
      <c r="O10" s="92">
        <v>3</v>
      </c>
      <c r="P10" s="92" t="s">
        <v>137</v>
      </c>
    </row>
    <row r="11" spans="1:30" s="96" customFormat="1" ht="47.25" x14ac:dyDescent="0.25">
      <c r="A11" s="100">
        <v>4</v>
      </c>
      <c r="B11" s="127" t="s">
        <v>140</v>
      </c>
      <c r="C11" s="92" t="s">
        <v>141</v>
      </c>
      <c r="D11" s="128" t="s">
        <v>113</v>
      </c>
      <c r="E11" s="92" t="s">
        <v>142</v>
      </c>
      <c r="F11" s="136">
        <v>29</v>
      </c>
      <c r="G11" s="125">
        <f t="shared" si="0"/>
        <v>17.058823529411764</v>
      </c>
      <c r="H11" s="92">
        <v>38</v>
      </c>
      <c r="I11" s="125">
        <f t="shared" si="1"/>
        <v>38</v>
      </c>
      <c r="J11" s="92">
        <v>35</v>
      </c>
      <c r="K11" s="125">
        <f t="shared" si="2"/>
        <v>8</v>
      </c>
      <c r="L11" s="125">
        <f t="shared" si="3"/>
        <v>63.058823529411768</v>
      </c>
      <c r="M11" s="92" t="s">
        <v>238</v>
      </c>
      <c r="N11" s="130" t="s">
        <v>349</v>
      </c>
      <c r="O11" s="92">
        <v>4</v>
      </c>
      <c r="P11" s="127" t="s">
        <v>137</v>
      </c>
    </row>
    <row r="12" spans="1:30" s="96" customFormat="1" ht="47.25" x14ac:dyDescent="0.25">
      <c r="A12" s="100">
        <v>5</v>
      </c>
      <c r="B12" s="144" t="s">
        <v>145</v>
      </c>
      <c r="C12" s="92" t="s">
        <v>146</v>
      </c>
      <c r="D12" s="146" t="s">
        <v>113</v>
      </c>
      <c r="E12" s="92" t="s">
        <v>147</v>
      </c>
      <c r="F12" s="129">
        <v>29</v>
      </c>
      <c r="G12" s="125">
        <f t="shared" si="0"/>
        <v>17.058823529411764</v>
      </c>
      <c r="H12" s="92">
        <v>36</v>
      </c>
      <c r="I12" s="125">
        <f t="shared" si="1"/>
        <v>36</v>
      </c>
      <c r="J12" s="92">
        <v>28</v>
      </c>
      <c r="K12" s="125">
        <f t="shared" si="2"/>
        <v>10</v>
      </c>
      <c r="L12" s="125">
        <f t="shared" si="3"/>
        <v>63.058823529411768</v>
      </c>
      <c r="M12" s="92" t="s">
        <v>238</v>
      </c>
      <c r="N12" s="130" t="s">
        <v>349</v>
      </c>
      <c r="O12" s="92">
        <v>4</v>
      </c>
      <c r="P12" s="127" t="s">
        <v>148</v>
      </c>
    </row>
    <row r="13" spans="1:30" s="96" customFormat="1" ht="47.25" x14ac:dyDescent="0.25">
      <c r="A13" s="100">
        <v>6</v>
      </c>
      <c r="B13" s="127" t="s">
        <v>149</v>
      </c>
      <c r="C13" s="92" t="s">
        <v>150</v>
      </c>
      <c r="D13" s="128" t="s">
        <v>113</v>
      </c>
      <c r="E13" s="92" t="s">
        <v>151</v>
      </c>
      <c r="F13" s="136">
        <v>24</v>
      </c>
      <c r="G13" s="125">
        <f t="shared" si="0"/>
        <v>14.117647058823529</v>
      </c>
      <c r="H13" s="92">
        <v>39</v>
      </c>
      <c r="I13" s="125">
        <f t="shared" si="1"/>
        <v>39</v>
      </c>
      <c r="J13" s="92">
        <v>30</v>
      </c>
      <c r="K13" s="125">
        <f t="shared" si="2"/>
        <v>9.3333333333333339</v>
      </c>
      <c r="L13" s="125">
        <f t="shared" si="3"/>
        <v>62.450980392156865</v>
      </c>
      <c r="M13" s="92" t="s">
        <v>238</v>
      </c>
      <c r="N13" s="130" t="s">
        <v>349</v>
      </c>
      <c r="O13" s="92">
        <v>5</v>
      </c>
      <c r="P13" s="127" t="s">
        <v>133</v>
      </c>
    </row>
    <row r="14" spans="1:30" s="96" customFormat="1" ht="47.25" x14ac:dyDescent="0.25">
      <c r="A14" s="100">
        <v>7</v>
      </c>
      <c r="B14" s="127" t="s">
        <v>143</v>
      </c>
      <c r="C14" s="92" t="s">
        <v>144</v>
      </c>
      <c r="D14" s="128" t="s">
        <v>113</v>
      </c>
      <c r="E14" s="92" t="s">
        <v>142</v>
      </c>
      <c r="F14" s="129">
        <v>25</v>
      </c>
      <c r="G14" s="125">
        <f t="shared" si="0"/>
        <v>14.705882352941176</v>
      </c>
      <c r="H14" s="92">
        <v>38</v>
      </c>
      <c r="I14" s="125">
        <f t="shared" si="1"/>
        <v>38</v>
      </c>
      <c r="J14" s="92">
        <v>38</v>
      </c>
      <c r="K14" s="125">
        <f t="shared" si="2"/>
        <v>7.3684210526315788</v>
      </c>
      <c r="L14" s="125">
        <f t="shared" si="3"/>
        <v>60.074303405572749</v>
      </c>
      <c r="M14" s="92" t="s">
        <v>238</v>
      </c>
      <c r="N14" s="130" t="s">
        <v>349</v>
      </c>
      <c r="O14" s="92">
        <v>6</v>
      </c>
      <c r="P14" s="127" t="s">
        <v>137</v>
      </c>
    </row>
    <row r="15" spans="1:30" s="96" customFormat="1" ht="31.5" x14ac:dyDescent="0.25">
      <c r="A15" s="100">
        <v>8</v>
      </c>
      <c r="B15" s="127" t="s">
        <v>99</v>
      </c>
      <c r="C15" s="92" t="s">
        <v>100</v>
      </c>
      <c r="D15" s="146" t="s">
        <v>95</v>
      </c>
      <c r="E15" s="92">
        <v>10</v>
      </c>
      <c r="F15" s="129">
        <v>17.600000000000001</v>
      </c>
      <c r="G15" s="125">
        <f t="shared" si="0"/>
        <v>10.352941176470589</v>
      </c>
      <c r="H15" s="92">
        <v>38</v>
      </c>
      <c r="I15" s="125">
        <f t="shared" si="1"/>
        <v>38</v>
      </c>
      <c r="J15" s="92">
        <v>34.200000000000003</v>
      </c>
      <c r="K15" s="125">
        <f t="shared" si="2"/>
        <v>8.1871345029239766</v>
      </c>
      <c r="L15" s="125">
        <f t="shared" si="3"/>
        <v>56.540075679394562</v>
      </c>
      <c r="M15" s="92" t="s">
        <v>238</v>
      </c>
      <c r="N15" s="130" t="s">
        <v>349</v>
      </c>
      <c r="O15" s="92">
        <v>7</v>
      </c>
      <c r="P15" s="127" t="s">
        <v>96</v>
      </c>
    </row>
    <row r="16" spans="1:30" s="96" customFormat="1" ht="31.5" x14ac:dyDescent="0.25">
      <c r="A16" s="100">
        <v>9</v>
      </c>
      <c r="B16" s="92" t="s">
        <v>192</v>
      </c>
      <c r="C16" s="128" t="s">
        <v>193</v>
      </c>
      <c r="D16" s="128" t="s">
        <v>181</v>
      </c>
      <c r="E16" s="128">
        <v>9</v>
      </c>
      <c r="F16" s="92">
        <v>29</v>
      </c>
      <c r="G16" s="125">
        <f t="shared" si="0"/>
        <v>17.058823529411764</v>
      </c>
      <c r="H16" s="92">
        <v>10</v>
      </c>
      <c r="I16" s="125">
        <f t="shared" si="1"/>
        <v>10</v>
      </c>
      <c r="J16" s="92">
        <v>10</v>
      </c>
      <c r="K16" s="125">
        <f t="shared" si="2"/>
        <v>28</v>
      </c>
      <c r="L16" s="125">
        <f t="shared" si="3"/>
        <v>55.058823529411768</v>
      </c>
      <c r="M16" s="92" t="s">
        <v>238</v>
      </c>
      <c r="N16" s="130" t="s">
        <v>349</v>
      </c>
      <c r="O16" s="92">
        <v>8</v>
      </c>
      <c r="P16" s="92" t="s">
        <v>165</v>
      </c>
    </row>
    <row r="17" spans="1:16" s="96" customFormat="1" ht="47.25" x14ac:dyDescent="0.25">
      <c r="A17" s="100">
        <v>10</v>
      </c>
      <c r="B17" s="140" t="s">
        <v>222</v>
      </c>
      <c r="C17" s="92" t="s">
        <v>223</v>
      </c>
      <c r="D17" s="128" t="s">
        <v>198</v>
      </c>
      <c r="E17" s="128">
        <v>11</v>
      </c>
      <c r="F17" s="92">
        <v>35</v>
      </c>
      <c r="G17" s="125">
        <f t="shared" si="0"/>
        <v>20.588235294117649</v>
      </c>
      <c r="H17" s="92">
        <v>10</v>
      </c>
      <c r="I17" s="125">
        <f t="shared" si="1"/>
        <v>10</v>
      </c>
      <c r="J17" s="92">
        <v>12</v>
      </c>
      <c r="K17" s="125">
        <f t="shared" si="2"/>
        <v>23.333333333333332</v>
      </c>
      <c r="L17" s="125">
        <f t="shared" si="3"/>
        <v>53.921568627450981</v>
      </c>
      <c r="M17" s="92" t="s">
        <v>238</v>
      </c>
      <c r="N17" s="130" t="s">
        <v>349</v>
      </c>
      <c r="O17" s="92">
        <v>9</v>
      </c>
      <c r="P17" s="127" t="s">
        <v>209</v>
      </c>
    </row>
    <row r="18" spans="1:16" s="96" customFormat="1" ht="31.5" x14ac:dyDescent="0.25">
      <c r="A18" s="100">
        <v>11</v>
      </c>
      <c r="B18" s="92" t="s">
        <v>184</v>
      </c>
      <c r="C18" s="92" t="s">
        <v>185</v>
      </c>
      <c r="D18" s="128" t="s">
        <v>181</v>
      </c>
      <c r="E18" s="92">
        <v>9</v>
      </c>
      <c r="F18" s="92">
        <v>31</v>
      </c>
      <c r="G18" s="125">
        <f t="shared" si="0"/>
        <v>18.235294117647058</v>
      </c>
      <c r="H18" s="92">
        <v>12</v>
      </c>
      <c r="I18" s="125">
        <f t="shared" si="1"/>
        <v>12</v>
      </c>
      <c r="J18" s="92">
        <v>12</v>
      </c>
      <c r="K18" s="125">
        <f t="shared" si="2"/>
        <v>23.333333333333332</v>
      </c>
      <c r="L18" s="125">
        <f t="shared" si="3"/>
        <v>53.568627450980387</v>
      </c>
      <c r="M18" s="92" t="s">
        <v>238</v>
      </c>
      <c r="N18" s="130" t="s">
        <v>349</v>
      </c>
      <c r="O18" s="92">
        <v>10</v>
      </c>
      <c r="P18" s="92" t="s">
        <v>165</v>
      </c>
    </row>
    <row r="19" spans="1:16" s="96" customFormat="1" ht="47.25" x14ac:dyDescent="0.25">
      <c r="A19" s="100">
        <v>12</v>
      </c>
      <c r="B19" s="140" t="s">
        <v>228</v>
      </c>
      <c r="C19" s="92" t="s">
        <v>229</v>
      </c>
      <c r="D19" s="128" t="s">
        <v>198</v>
      </c>
      <c r="E19" s="128">
        <v>11</v>
      </c>
      <c r="F19" s="92">
        <v>34</v>
      </c>
      <c r="G19" s="125">
        <f t="shared" si="0"/>
        <v>20</v>
      </c>
      <c r="H19" s="92">
        <v>10</v>
      </c>
      <c r="I19" s="125">
        <f t="shared" si="1"/>
        <v>10</v>
      </c>
      <c r="J19" s="92">
        <v>12</v>
      </c>
      <c r="K19" s="125">
        <f t="shared" si="2"/>
        <v>23.333333333333332</v>
      </c>
      <c r="L19" s="125">
        <f t="shared" si="3"/>
        <v>53.333333333333329</v>
      </c>
      <c r="M19" s="92" t="s">
        <v>238</v>
      </c>
      <c r="N19" s="130" t="s">
        <v>349</v>
      </c>
      <c r="O19" s="92">
        <v>11</v>
      </c>
      <c r="P19" s="127" t="s">
        <v>209</v>
      </c>
    </row>
    <row r="20" spans="1:16" s="96" customFormat="1" ht="47.25" x14ac:dyDescent="0.25">
      <c r="A20" s="100">
        <v>13</v>
      </c>
      <c r="B20" s="92" t="s">
        <v>188</v>
      </c>
      <c r="C20" s="92" t="s">
        <v>189</v>
      </c>
      <c r="D20" s="128" t="s">
        <v>181</v>
      </c>
      <c r="E20" s="92">
        <v>9</v>
      </c>
      <c r="F20" s="129">
        <v>25</v>
      </c>
      <c r="G20" s="125">
        <f t="shared" si="0"/>
        <v>14.705882352941176</v>
      </c>
      <c r="H20" s="92">
        <v>10</v>
      </c>
      <c r="I20" s="125">
        <f t="shared" si="1"/>
        <v>10</v>
      </c>
      <c r="J20" s="92">
        <v>10</v>
      </c>
      <c r="K20" s="125">
        <f t="shared" si="2"/>
        <v>28</v>
      </c>
      <c r="L20" s="125">
        <f t="shared" si="3"/>
        <v>52.705882352941174</v>
      </c>
      <c r="M20" s="92" t="s">
        <v>238</v>
      </c>
      <c r="N20" s="130" t="s">
        <v>349</v>
      </c>
      <c r="O20" s="92">
        <v>12</v>
      </c>
      <c r="P20" s="127" t="s">
        <v>165</v>
      </c>
    </row>
    <row r="21" spans="1:16" s="96" customFormat="1" ht="47.25" x14ac:dyDescent="0.25">
      <c r="A21" s="100">
        <v>14</v>
      </c>
      <c r="B21" s="92" t="s">
        <v>215</v>
      </c>
      <c r="C21" s="92" t="s">
        <v>216</v>
      </c>
      <c r="D21" s="128" t="s">
        <v>198</v>
      </c>
      <c r="E21" s="92" t="s">
        <v>217</v>
      </c>
      <c r="F21" s="141">
        <v>32</v>
      </c>
      <c r="G21" s="125">
        <f t="shared" si="0"/>
        <v>18.823529411764707</v>
      </c>
      <c r="H21" s="92">
        <v>10</v>
      </c>
      <c r="I21" s="125">
        <f t="shared" si="1"/>
        <v>10</v>
      </c>
      <c r="J21" s="92">
        <v>12</v>
      </c>
      <c r="K21" s="125">
        <f t="shared" si="2"/>
        <v>23.333333333333332</v>
      </c>
      <c r="L21" s="125">
        <f t="shared" si="3"/>
        <v>52.156862745098039</v>
      </c>
      <c r="M21" s="92" t="s">
        <v>238</v>
      </c>
      <c r="N21" s="130" t="s">
        <v>349</v>
      </c>
      <c r="O21" s="92">
        <v>13</v>
      </c>
      <c r="P21" s="127" t="s">
        <v>209</v>
      </c>
    </row>
    <row r="22" spans="1:16" s="96" customFormat="1" ht="47.25" x14ac:dyDescent="0.25">
      <c r="A22" s="100">
        <v>15</v>
      </c>
      <c r="B22" s="140" t="s">
        <v>218</v>
      </c>
      <c r="C22" s="127" t="s">
        <v>219</v>
      </c>
      <c r="D22" s="128" t="s">
        <v>198</v>
      </c>
      <c r="E22" s="139" t="s">
        <v>217</v>
      </c>
      <c r="F22" s="92">
        <v>32</v>
      </c>
      <c r="G22" s="125">
        <f t="shared" si="0"/>
        <v>18.823529411764707</v>
      </c>
      <c r="H22" s="92">
        <v>10</v>
      </c>
      <c r="I22" s="125">
        <f t="shared" si="1"/>
        <v>10</v>
      </c>
      <c r="J22" s="92">
        <v>12</v>
      </c>
      <c r="K22" s="125">
        <f t="shared" si="2"/>
        <v>23.333333333333332</v>
      </c>
      <c r="L22" s="125">
        <f t="shared" si="3"/>
        <v>52.156862745098039</v>
      </c>
      <c r="M22" s="92" t="s">
        <v>238</v>
      </c>
      <c r="N22" s="130" t="s">
        <v>349</v>
      </c>
      <c r="O22" s="92">
        <v>13</v>
      </c>
      <c r="P22" s="127" t="s">
        <v>209</v>
      </c>
    </row>
    <row r="23" spans="1:16" s="96" customFormat="1" ht="47.25" x14ac:dyDescent="0.25">
      <c r="A23" s="100">
        <v>16</v>
      </c>
      <c r="B23" s="140" t="s">
        <v>220</v>
      </c>
      <c r="C23" s="92" t="s">
        <v>221</v>
      </c>
      <c r="D23" s="128" t="s">
        <v>198</v>
      </c>
      <c r="E23" s="92" t="s">
        <v>217</v>
      </c>
      <c r="F23" s="92">
        <v>33</v>
      </c>
      <c r="G23" s="125">
        <f t="shared" si="0"/>
        <v>19.411764705882351</v>
      </c>
      <c r="H23" s="92">
        <v>9</v>
      </c>
      <c r="I23" s="125">
        <f t="shared" si="1"/>
        <v>9</v>
      </c>
      <c r="J23" s="92">
        <v>12</v>
      </c>
      <c r="K23" s="125">
        <f t="shared" si="2"/>
        <v>23.333333333333332</v>
      </c>
      <c r="L23" s="125">
        <f t="shared" si="3"/>
        <v>51.745098039215684</v>
      </c>
      <c r="M23" s="92" t="s">
        <v>238</v>
      </c>
      <c r="N23" s="130" t="s">
        <v>349</v>
      </c>
      <c r="O23" s="92">
        <v>14</v>
      </c>
      <c r="P23" s="127" t="s">
        <v>209</v>
      </c>
    </row>
    <row r="24" spans="1:16" s="96" customFormat="1" ht="31.5" x14ac:dyDescent="0.25">
      <c r="A24" s="100">
        <v>17</v>
      </c>
      <c r="B24" s="143" t="s">
        <v>194</v>
      </c>
      <c r="C24" s="92" t="s">
        <v>195</v>
      </c>
      <c r="D24" s="146" t="s">
        <v>181</v>
      </c>
      <c r="E24" s="92">
        <v>9</v>
      </c>
      <c r="F24" s="92">
        <v>26.5</v>
      </c>
      <c r="G24" s="125">
        <f t="shared" si="0"/>
        <v>15.588235294117647</v>
      </c>
      <c r="H24" s="92">
        <v>12</v>
      </c>
      <c r="I24" s="125">
        <f t="shared" si="1"/>
        <v>12</v>
      </c>
      <c r="J24" s="92">
        <v>12</v>
      </c>
      <c r="K24" s="125">
        <f t="shared" si="2"/>
        <v>23.333333333333332</v>
      </c>
      <c r="L24" s="125">
        <f t="shared" si="3"/>
        <v>50.921568627450981</v>
      </c>
      <c r="M24" s="92" t="s">
        <v>238</v>
      </c>
      <c r="N24" s="130" t="s">
        <v>349</v>
      </c>
      <c r="O24" s="92">
        <v>15</v>
      </c>
      <c r="P24" s="92" t="s">
        <v>165</v>
      </c>
    </row>
    <row r="25" spans="1:16" s="96" customFormat="1" ht="31.5" x14ac:dyDescent="0.25">
      <c r="A25" s="100">
        <v>18</v>
      </c>
      <c r="B25" s="92" t="s">
        <v>186</v>
      </c>
      <c r="C25" s="128" t="s">
        <v>187</v>
      </c>
      <c r="D25" s="128" t="s">
        <v>181</v>
      </c>
      <c r="E25" s="128">
        <v>9</v>
      </c>
      <c r="F25" s="92">
        <v>19</v>
      </c>
      <c r="G25" s="125">
        <f t="shared" si="0"/>
        <v>11.176470588235293</v>
      </c>
      <c r="H25" s="135">
        <v>10</v>
      </c>
      <c r="I25" s="125">
        <f t="shared" si="1"/>
        <v>10</v>
      </c>
      <c r="J25" s="135">
        <v>11</v>
      </c>
      <c r="K25" s="125">
        <f t="shared" si="2"/>
        <v>25.454545454545453</v>
      </c>
      <c r="L25" s="125">
        <f t="shared" si="3"/>
        <v>46.631016042780743</v>
      </c>
      <c r="M25" s="92" t="s">
        <v>238</v>
      </c>
      <c r="N25" s="130" t="s">
        <v>351</v>
      </c>
      <c r="O25" s="135">
        <v>16</v>
      </c>
      <c r="P25" s="127" t="s">
        <v>165</v>
      </c>
    </row>
    <row r="26" spans="1:16" s="96" customFormat="1" ht="47.25" x14ac:dyDescent="0.25">
      <c r="A26" s="100">
        <v>19</v>
      </c>
      <c r="B26" s="137" t="s">
        <v>270</v>
      </c>
      <c r="C26" s="145" t="s">
        <v>271</v>
      </c>
      <c r="D26" s="131" t="s">
        <v>262</v>
      </c>
      <c r="E26" s="92">
        <v>9</v>
      </c>
      <c r="F26" s="136">
        <v>31.5</v>
      </c>
      <c r="G26" s="125">
        <f t="shared" si="0"/>
        <v>18.529411764705884</v>
      </c>
      <c r="H26" s="92">
        <v>20</v>
      </c>
      <c r="I26" s="125">
        <f t="shared" si="1"/>
        <v>20</v>
      </c>
      <c r="J26" s="92">
        <v>35</v>
      </c>
      <c r="K26" s="125">
        <f t="shared" si="2"/>
        <v>8</v>
      </c>
      <c r="L26" s="125">
        <f t="shared" si="3"/>
        <v>46.529411764705884</v>
      </c>
      <c r="M26" s="92" t="s">
        <v>238</v>
      </c>
      <c r="N26" s="130" t="s">
        <v>351</v>
      </c>
      <c r="O26" s="92">
        <v>17</v>
      </c>
      <c r="P26" s="127" t="s">
        <v>263</v>
      </c>
    </row>
    <row r="27" spans="1:16" s="96" customFormat="1" ht="31.5" x14ac:dyDescent="0.25">
      <c r="A27" s="100">
        <v>20</v>
      </c>
      <c r="B27" s="127" t="s">
        <v>324</v>
      </c>
      <c r="C27" s="92" t="s">
        <v>325</v>
      </c>
      <c r="D27" s="128" t="s">
        <v>287</v>
      </c>
      <c r="E27" s="92">
        <v>9</v>
      </c>
      <c r="F27" s="136">
        <v>33</v>
      </c>
      <c r="G27" s="125">
        <f t="shared" si="0"/>
        <v>19.411764705882351</v>
      </c>
      <c r="H27" s="92">
        <v>19</v>
      </c>
      <c r="I27" s="125">
        <f t="shared" si="1"/>
        <v>19</v>
      </c>
      <c r="J27" s="92">
        <v>35</v>
      </c>
      <c r="K27" s="125">
        <f t="shared" si="2"/>
        <v>8</v>
      </c>
      <c r="L27" s="125">
        <f t="shared" si="3"/>
        <v>46.411764705882348</v>
      </c>
      <c r="M27" s="92" t="s">
        <v>238</v>
      </c>
      <c r="N27" s="130" t="s">
        <v>351</v>
      </c>
      <c r="O27" s="92">
        <v>18</v>
      </c>
      <c r="P27" s="127" t="s">
        <v>291</v>
      </c>
    </row>
    <row r="28" spans="1:16" s="96" customFormat="1" ht="31.5" x14ac:dyDescent="0.25">
      <c r="A28" s="100">
        <v>21</v>
      </c>
      <c r="B28" s="132" t="s">
        <v>87</v>
      </c>
      <c r="C28" s="143" t="s">
        <v>88</v>
      </c>
      <c r="D28" s="146" t="s">
        <v>89</v>
      </c>
      <c r="E28" s="133" t="s">
        <v>90</v>
      </c>
      <c r="F28" s="133" t="s">
        <v>91</v>
      </c>
      <c r="G28" s="125">
        <f t="shared" si="0"/>
        <v>19.705882352941178</v>
      </c>
      <c r="H28" s="133" t="s">
        <v>73</v>
      </c>
      <c r="I28" s="125">
        <f t="shared" si="1"/>
        <v>19</v>
      </c>
      <c r="J28" s="133" t="s">
        <v>92</v>
      </c>
      <c r="K28" s="125">
        <f t="shared" si="2"/>
        <v>7.5675675675675675</v>
      </c>
      <c r="L28" s="125">
        <f t="shared" si="3"/>
        <v>46.273449920508739</v>
      </c>
      <c r="M28" s="92" t="s">
        <v>238</v>
      </c>
      <c r="N28" s="130" t="s">
        <v>351</v>
      </c>
      <c r="O28" s="92">
        <v>19</v>
      </c>
      <c r="P28" s="127" t="s">
        <v>58</v>
      </c>
    </row>
    <row r="29" spans="1:16" s="96" customFormat="1" ht="47.25" x14ac:dyDescent="0.25">
      <c r="A29" s="100">
        <v>22</v>
      </c>
      <c r="B29" s="140" t="s">
        <v>224</v>
      </c>
      <c r="C29" s="92" t="s">
        <v>225</v>
      </c>
      <c r="D29" s="128" t="s">
        <v>198</v>
      </c>
      <c r="E29" s="128">
        <v>11</v>
      </c>
      <c r="F29" s="92">
        <v>12</v>
      </c>
      <c r="G29" s="125">
        <f t="shared" si="0"/>
        <v>7.0588235294117645</v>
      </c>
      <c r="H29" s="135">
        <v>8</v>
      </c>
      <c r="I29" s="125">
        <f t="shared" si="1"/>
        <v>8</v>
      </c>
      <c r="J29" s="135">
        <v>9</v>
      </c>
      <c r="K29" s="125">
        <f t="shared" si="2"/>
        <v>31.111111111111111</v>
      </c>
      <c r="L29" s="125">
        <f t="shared" si="3"/>
        <v>46.169934640522875</v>
      </c>
      <c r="M29" s="92" t="s">
        <v>238</v>
      </c>
      <c r="N29" s="130" t="s">
        <v>351</v>
      </c>
      <c r="O29" s="135">
        <v>20</v>
      </c>
      <c r="P29" s="127" t="s">
        <v>209</v>
      </c>
    </row>
    <row r="30" spans="1:16" s="96" customFormat="1" ht="34.5" customHeight="1" x14ac:dyDescent="0.25">
      <c r="A30" s="100">
        <v>23</v>
      </c>
      <c r="B30" s="137" t="s">
        <v>268</v>
      </c>
      <c r="C30" s="145" t="s">
        <v>269</v>
      </c>
      <c r="D30" s="131" t="s">
        <v>262</v>
      </c>
      <c r="E30" s="92">
        <v>9</v>
      </c>
      <c r="F30" s="129">
        <v>32.5</v>
      </c>
      <c r="G30" s="125">
        <f t="shared" si="0"/>
        <v>19.117647058823529</v>
      </c>
      <c r="H30" s="92">
        <v>17</v>
      </c>
      <c r="I30" s="125">
        <f t="shared" si="1"/>
        <v>17</v>
      </c>
      <c r="J30" s="92">
        <v>28</v>
      </c>
      <c r="K30" s="125">
        <f t="shared" si="2"/>
        <v>10</v>
      </c>
      <c r="L30" s="125">
        <f t="shared" si="3"/>
        <v>46.117647058823529</v>
      </c>
      <c r="M30" s="92" t="s">
        <v>238</v>
      </c>
      <c r="N30" s="130" t="s">
        <v>351</v>
      </c>
      <c r="O30" s="92">
        <v>21</v>
      </c>
      <c r="P30" s="127" t="s">
        <v>263</v>
      </c>
    </row>
    <row r="31" spans="1:16" s="96" customFormat="1" ht="47.25" x14ac:dyDescent="0.25">
      <c r="A31" s="100">
        <v>24</v>
      </c>
      <c r="B31" s="147" t="s">
        <v>226</v>
      </c>
      <c r="C31" s="92" t="s">
        <v>227</v>
      </c>
      <c r="D31" s="146" t="s">
        <v>198</v>
      </c>
      <c r="E31" s="128">
        <v>11</v>
      </c>
      <c r="F31" s="136">
        <v>17</v>
      </c>
      <c r="G31" s="125">
        <f t="shared" si="0"/>
        <v>10</v>
      </c>
      <c r="H31" s="92">
        <v>8</v>
      </c>
      <c r="I31" s="125">
        <f t="shared" si="1"/>
        <v>8</v>
      </c>
      <c r="J31" s="92">
        <v>10</v>
      </c>
      <c r="K31" s="125">
        <f t="shared" si="2"/>
        <v>28</v>
      </c>
      <c r="L31" s="125">
        <f t="shared" si="3"/>
        <v>46</v>
      </c>
      <c r="M31" s="92" t="s">
        <v>238</v>
      </c>
      <c r="N31" s="130" t="s">
        <v>351</v>
      </c>
      <c r="O31" s="92">
        <v>22</v>
      </c>
      <c r="P31" s="127" t="s">
        <v>209</v>
      </c>
    </row>
    <row r="32" spans="1:16" s="96" customFormat="1" ht="31.5" x14ac:dyDescent="0.25">
      <c r="A32" s="100">
        <v>25</v>
      </c>
      <c r="B32" s="127" t="s">
        <v>322</v>
      </c>
      <c r="C32" s="92" t="s">
        <v>323</v>
      </c>
      <c r="D32" s="128" t="s">
        <v>287</v>
      </c>
      <c r="E32" s="92">
        <v>9</v>
      </c>
      <c r="F32" s="129">
        <v>33</v>
      </c>
      <c r="G32" s="125">
        <f t="shared" si="0"/>
        <v>19.411764705882351</v>
      </c>
      <c r="H32" s="92">
        <v>18</v>
      </c>
      <c r="I32" s="125">
        <f t="shared" si="1"/>
        <v>18</v>
      </c>
      <c r="J32" s="92">
        <v>36</v>
      </c>
      <c r="K32" s="125">
        <f t="shared" si="2"/>
        <v>7.7777777777777777</v>
      </c>
      <c r="L32" s="125">
        <f t="shared" si="3"/>
        <v>45.189542483660126</v>
      </c>
      <c r="M32" s="92" t="s">
        <v>238</v>
      </c>
      <c r="N32" s="130" t="s">
        <v>351</v>
      </c>
      <c r="O32" s="92">
        <v>23</v>
      </c>
      <c r="P32" s="127" t="s">
        <v>291</v>
      </c>
    </row>
    <row r="33" spans="1:16" s="96" customFormat="1" ht="31.5" x14ac:dyDescent="0.25">
      <c r="A33" s="100">
        <v>26</v>
      </c>
      <c r="B33" s="92" t="s">
        <v>326</v>
      </c>
      <c r="C33" s="92" t="s">
        <v>327</v>
      </c>
      <c r="D33" s="92" t="s">
        <v>287</v>
      </c>
      <c r="E33" s="92">
        <v>9</v>
      </c>
      <c r="F33" s="92">
        <v>34</v>
      </c>
      <c r="G33" s="125">
        <f t="shared" si="0"/>
        <v>20</v>
      </c>
      <c r="H33" s="92">
        <v>15</v>
      </c>
      <c r="I33" s="125">
        <f t="shared" si="1"/>
        <v>15</v>
      </c>
      <c r="J33" s="92">
        <v>30</v>
      </c>
      <c r="K33" s="125">
        <f t="shared" si="2"/>
        <v>9.3333333333333339</v>
      </c>
      <c r="L33" s="125">
        <f t="shared" si="3"/>
        <v>44.333333333333336</v>
      </c>
      <c r="M33" s="92" t="s">
        <v>238</v>
      </c>
      <c r="N33" s="130" t="s">
        <v>351</v>
      </c>
      <c r="O33" s="92">
        <v>24</v>
      </c>
      <c r="P33" s="92" t="s">
        <v>291</v>
      </c>
    </row>
    <row r="34" spans="1:16" s="96" customFormat="1" ht="31.5" x14ac:dyDescent="0.25">
      <c r="A34" s="100">
        <v>27</v>
      </c>
      <c r="B34" s="92" t="s">
        <v>179</v>
      </c>
      <c r="C34" s="92" t="s">
        <v>180</v>
      </c>
      <c r="D34" s="128" t="s">
        <v>181</v>
      </c>
      <c r="E34" s="92">
        <v>11</v>
      </c>
      <c r="F34" s="92">
        <v>26</v>
      </c>
      <c r="G34" s="125">
        <f t="shared" si="0"/>
        <v>15.294117647058824</v>
      </c>
      <c r="H34" s="92">
        <v>12</v>
      </c>
      <c r="I34" s="125">
        <f t="shared" si="1"/>
        <v>12</v>
      </c>
      <c r="J34" s="92">
        <v>17</v>
      </c>
      <c r="K34" s="125">
        <f t="shared" si="2"/>
        <v>16.470588235294116</v>
      </c>
      <c r="L34" s="125">
        <f t="shared" si="3"/>
        <v>43.764705882352942</v>
      </c>
      <c r="M34" s="92" t="s">
        <v>238</v>
      </c>
      <c r="N34" s="130" t="s">
        <v>351</v>
      </c>
      <c r="O34" s="92">
        <v>25</v>
      </c>
      <c r="P34" s="92" t="s">
        <v>155</v>
      </c>
    </row>
    <row r="35" spans="1:16" s="96" customFormat="1" ht="47.25" x14ac:dyDescent="0.25">
      <c r="A35" s="100">
        <v>28</v>
      </c>
      <c r="B35" s="142" t="s">
        <v>277</v>
      </c>
      <c r="C35" s="131" t="s">
        <v>278</v>
      </c>
      <c r="D35" s="131" t="s">
        <v>262</v>
      </c>
      <c r="E35" s="92">
        <v>11</v>
      </c>
      <c r="F35" s="92">
        <v>31.5</v>
      </c>
      <c r="G35" s="125">
        <f t="shared" si="0"/>
        <v>18.529411764705884</v>
      </c>
      <c r="H35" s="92">
        <v>19</v>
      </c>
      <c r="I35" s="125">
        <f t="shared" si="1"/>
        <v>19</v>
      </c>
      <c r="J35" s="92">
        <v>45</v>
      </c>
      <c r="K35" s="125">
        <f t="shared" si="2"/>
        <v>6.2222222222222223</v>
      </c>
      <c r="L35" s="125">
        <f t="shared" si="3"/>
        <v>43.751633986928105</v>
      </c>
      <c r="M35" s="92" t="s">
        <v>238</v>
      </c>
      <c r="N35" s="130" t="s">
        <v>351</v>
      </c>
      <c r="O35" s="92">
        <v>25</v>
      </c>
      <c r="P35" s="127" t="s">
        <v>263</v>
      </c>
    </row>
    <row r="36" spans="1:16" s="96" customFormat="1" ht="46.5" customHeight="1" x14ac:dyDescent="0.25">
      <c r="A36" s="100">
        <v>29</v>
      </c>
      <c r="B36" s="92" t="s">
        <v>328</v>
      </c>
      <c r="C36" s="128" t="s">
        <v>329</v>
      </c>
      <c r="D36" s="128" t="s">
        <v>287</v>
      </c>
      <c r="E36" s="128">
        <v>9</v>
      </c>
      <c r="F36" s="134">
        <v>28</v>
      </c>
      <c r="G36" s="125">
        <f t="shared" si="0"/>
        <v>16.470588235294116</v>
      </c>
      <c r="H36" s="135">
        <v>19</v>
      </c>
      <c r="I36" s="125">
        <f t="shared" si="1"/>
        <v>19</v>
      </c>
      <c r="J36" s="135">
        <v>37</v>
      </c>
      <c r="K36" s="125">
        <f t="shared" si="2"/>
        <v>7.5675675675675675</v>
      </c>
      <c r="L36" s="125">
        <f t="shared" si="3"/>
        <v>43.038155802861681</v>
      </c>
      <c r="M36" s="92" t="s">
        <v>238</v>
      </c>
      <c r="N36" s="130" t="s">
        <v>351</v>
      </c>
      <c r="O36" s="135">
        <v>26</v>
      </c>
      <c r="P36" s="127" t="s">
        <v>291</v>
      </c>
    </row>
    <row r="37" spans="1:16" s="96" customFormat="1" ht="31.5" x14ac:dyDescent="0.25">
      <c r="A37" s="100">
        <v>30</v>
      </c>
      <c r="B37" s="92" t="s">
        <v>182</v>
      </c>
      <c r="C37" s="92" t="s">
        <v>183</v>
      </c>
      <c r="D37" s="128" t="s">
        <v>181</v>
      </c>
      <c r="E37" s="92">
        <v>10</v>
      </c>
      <c r="F37" s="92">
        <v>28</v>
      </c>
      <c r="G37" s="125">
        <f t="shared" si="0"/>
        <v>16.470588235294116</v>
      </c>
      <c r="H37" s="92">
        <v>11</v>
      </c>
      <c r="I37" s="125">
        <f t="shared" si="1"/>
        <v>11</v>
      </c>
      <c r="J37" s="92">
        <v>18</v>
      </c>
      <c r="K37" s="125">
        <f t="shared" si="2"/>
        <v>15.555555555555555</v>
      </c>
      <c r="L37" s="125">
        <f t="shared" si="3"/>
        <v>43.026143790849673</v>
      </c>
      <c r="M37" s="92" t="s">
        <v>238</v>
      </c>
      <c r="N37" s="130" t="s">
        <v>351</v>
      </c>
      <c r="O37" s="92">
        <v>26</v>
      </c>
      <c r="P37" s="92" t="s">
        <v>155</v>
      </c>
    </row>
    <row r="38" spans="1:16" s="96" customFormat="1" ht="31.5" x14ac:dyDescent="0.25">
      <c r="A38" s="100">
        <v>31</v>
      </c>
      <c r="B38" s="127" t="s">
        <v>332</v>
      </c>
      <c r="C38" s="92" t="s">
        <v>333</v>
      </c>
      <c r="D38" s="128" t="s">
        <v>287</v>
      </c>
      <c r="E38" s="92">
        <v>9</v>
      </c>
      <c r="F38" s="129">
        <v>28.5</v>
      </c>
      <c r="G38" s="125">
        <f t="shared" si="0"/>
        <v>16.764705882352942</v>
      </c>
      <c r="H38" s="92">
        <v>14</v>
      </c>
      <c r="I38" s="125">
        <f t="shared" si="1"/>
        <v>14</v>
      </c>
      <c r="J38" s="92">
        <v>23</v>
      </c>
      <c r="K38" s="125">
        <f t="shared" si="2"/>
        <v>12.173913043478262</v>
      </c>
      <c r="L38" s="125">
        <f t="shared" si="3"/>
        <v>42.938618925831207</v>
      </c>
      <c r="M38" s="92" t="s">
        <v>238</v>
      </c>
      <c r="N38" s="130" t="s">
        <v>351</v>
      </c>
      <c r="O38" s="92">
        <v>27</v>
      </c>
      <c r="P38" s="127" t="s">
        <v>291</v>
      </c>
    </row>
    <row r="39" spans="1:16" s="96" customFormat="1" ht="31.5" x14ac:dyDescent="0.25">
      <c r="A39" s="100">
        <v>32</v>
      </c>
      <c r="B39" s="92" t="s">
        <v>336</v>
      </c>
      <c r="C39" s="92" t="s">
        <v>337</v>
      </c>
      <c r="D39" s="128" t="s">
        <v>287</v>
      </c>
      <c r="E39" s="92">
        <v>11</v>
      </c>
      <c r="F39" s="92">
        <v>29.5</v>
      </c>
      <c r="G39" s="125">
        <f t="shared" si="0"/>
        <v>17.352941176470587</v>
      </c>
      <c r="H39" s="92">
        <v>17</v>
      </c>
      <c r="I39" s="125">
        <f t="shared" si="1"/>
        <v>17</v>
      </c>
      <c r="J39" s="92">
        <v>38</v>
      </c>
      <c r="K39" s="125">
        <f t="shared" si="2"/>
        <v>7.3684210526315788</v>
      </c>
      <c r="L39" s="125">
        <f t="shared" si="3"/>
        <v>41.721362229102169</v>
      </c>
      <c r="M39" s="92" t="s">
        <v>238</v>
      </c>
      <c r="N39" s="130" t="s">
        <v>351</v>
      </c>
      <c r="O39" s="92">
        <v>28</v>
      </c>
      <c r="P39" s="92" t="s">
        <v>288</v>
      </c>
    </row>
    <row r="40" spans="1:16" s="96" customFormat="1" ht="33" customHeight="1" x14ac:dyDescent="0.25">
      <c r="A40" s="100">
        <v>33</v>
      </c>
      <c r="B40" s="142" t="s">
        <v>279</v>
      </c>
      <c r="C40" s="131" t="s">
        <v>280</v>
      </c>
      <c r="D40" s="131" t="s">
        <v>262</v>
      </c>
      <c r="E40" s="128">
        <v>11</v>
      </c>
      <c r="F40" s="134">
        <v>30.5</v>
      </c>
      <c r="G40" s="125">
        <f t="shared" si="0"/>
        <v>17.941176470588236</v>
      </c>
      <c r="H40" s="135">
        <v>17</v>
      </c>
      <c r="I40" s="125">
        <f t="shared" si="1"/>
        <v>17</v>
      </c>
      <c r="J40" s="135">
        <v>42</v>
      </c>
      <c r="K40" s="125">
        <f t="shared" si="2"/>
        <v>6.666666666666667</v>
      </c>
      <c r="L40" s="125">
        <f t="shared" si="3"/>
        <v>41.607843137254896</v>
      </c>
      <c r="M40" s="92" t="s">
        <v>238</v>
      </c>
      <c r="N40" s="130" t="s">
        <v>351</v>
      </c>
      <c r="O40" s="135">
        <v>29</v>
      </c>
      <c r="P40" s="127" t="s">
        <v>263</v>
      </c>
    </row>
    <row r="41" spans="1:16" s="96" customFormat="1" ht="31.5" customHeight="1" x14ac:dyDescent="0.25">
      <c r="A41" s="100">
        <v>34</v>
      </c>
      <c r="B41" s="138" t="s">
        <v>338</v>
      </c>
      <c r="C41" s="92" t="s">
        <v>339</v>
      </c>
      <c r="D41" s="92" t="s">
        <v>287</v>
      </c>
      <c r="E41" s="128">
        <v>11</v>
      </c>
      <c r="F41" s="92">
        <v>29.5</v>
      </c>
      <c r="G41" s="125">
        <f t="shared" si="0"/>
        <v>17.352941176470587</v>
      </c>
      <c r="H41" s="92">
        <v>16</v>
      </c>
      <c r="I41" s="125">
        <f t="shared" si="1"/>
        <v>16</v>
      </c>
      <c r="J41" s="92">
        <v>37</v>
      </c>
      <c r="K41" s="125">
        <f t="shared" si="2"/>
        <v>7.5675675675675675</v>
      </c>
      <c r="L41" s="125">
        <f t="shared" si="3"/>
        <v>40.920508744038152</v>
      </c>
      <c r="M41" s="92" t="s">
        <v>238</v>
      </c>
      <c r="N41" s="130" t="s">
        <v>351</v>
      </c>
      <c r="O41" s="92">
        <v>30</v>
      </c>
      <c r="P41" s="92" t="s">
        <v>288</v>
      </c>
    </row>
    <row r="42" spans="1:16" s="96" customFormat="1" ht="31.5" x14ac:dyDescent="0.25">
      <c r="A42" s="100">
        <v>35</v>
      </c>
      <c r="B42" s="92" t="s">
        <v>334</v>
      </c>
      <c r="C42" s="128" t="s">
        <v>335</v>
      </c>
      <c r="D42" s="128" t="s">
        <v>287</v>
      </c>
      <c r="E42" s="128">
        <v>11</v>
      </c>
      <c r="F42" s="92">
        <v>32</v>
      </c>
      <c r="G42" s="125">
        <f t="shared" si="0"/>
        <v>18.823529411764707</v>
      </c>
      <c r="H42" s="92">
        <v>14</v>
      </c>
      <c r="I42" s="125">
        <f t="shared" si="1"/>
        <v>14</v>
      </c>
      <c r="J42" s="92">
        <v>38</v>
      </c>
      <c r="K42" s="125">
        <f t="shared" si="2"/>
        <v>7.3684210526315788</v>
      </c>
      <c r="L42" s="125">
        <f t="shared" si="3"/>
        <v>40.191950464396285</v>
      </c>
      <c r="M42" s="92" t="s">
        <v>238</v>
      </c>
      <c r="N42" s="130" t="s">
        <v>351</v>
      </c>
      <c r="O42" s="92">
        <v>31</v>
      </c>
      <c r="P42" s="92" t="s">
        <v>288</v>
      </c>
    </row>
    <row r="43" spans="1:16" s="96" customFormat="1" ht="31.5" x14ac:dyDescent="0.25">
      <c r="A43" s="100">
        <v>36</v>
      </c>
      <c r="B43" s="92" t="s">
        <v>190</v>
      </c>
      <c r="C43" s="92" t="s">
        <v>191</v>
      </c>
      <c r="D43" s="128" t="s">
        <v>181</v>
      </c>
      <c r="E43" s="92">
        <v>9</v>
      </c>
      <c r="F43" s="129">
        <v>13</v>
      </c>
      <c r="G43" s="125">
        <f t="shared" si="0"/>
        <v>7.6470588235294121</v>
      </c>
      <c r="H43" s="92">
        <v>11</v>
      </c>
      <c r="I43" s="125">
        <f t="shared" si="1"/>
        <v>11</v>
      </c>
      <c r="J43" s="92">
        <v>13</v>
      </c>
      <c r="K43" s="125">
        <f t="shared" si="2"/>
        <v>21.53846153846154</v>
      </c>
      <c r="L43" s="125">
        <f t="shared" si="3"/>
        <v>40.185520361990953</v>
      </c>
      <c r="M43" s="92" t="s">
        <v>238</v>
      </c>
      <c r="N43" s="130" t="s">
        <v>351</v>
      </c>
      <c r="O43" s="92">
        <v>31</v>
      </c>
      <c r="P43" s="127" t="s">
        <v>165</v>
      </c>
    </row>
    <row r="44" spans="1:16" s="96" customFormat="1" ht="42.75" customHeight="1" x14ac:dyDescent="0.25">
      <c r="A44" s="100">
        <v>37</v>
      </c>
      <c r="B44" s="92" t="s">
        <v>342</v>
      </c>
      <c r="C44" s="92" t="s">
        <v>343</v>
      </c>
      <c r="D44" s="92" t="s">
        <v>287</v>
      </c>
      <c r="E44" s="92">
        <v>11</v>
      </c>
      <c r="F44" s="92">
        <v>28</v>
      </c>
      <c r="G44" s="125">
        <f t="shared" si="0"/>
        <v>16.470588235294116</v>
      </c>
      <c r="H44" s="92">
        <v>15</v>
      </c>
      <c r="I44" s="125">
        <f t="shared" si="1"/>
        <v>15</v>
      </c>
      <c r="J44" s="92">
        <v>37</v>
      </c>
      <c r="K44" s="125">
        <f t="shared" si="2"/>
        <v>7.5675675675675675</v>
      </c>
      <c r="L44" s="125">
        <f t="shared" si="3"/>
        <v>39.038155802861681</v>
      </c>
      <c r="M44" s="92" t="s">
        <v>238</v>
      </c>
      <c r="N44" s="130" t="s">
        <v>351</v>
      </c>
      <c r="O44" s="92">
        <v>32</v>
      </c>
      <c r="P44" s="92" t="s">
        <v>288</v>
      </c>
    </row>
    <row r="45" spans="1:16" s="96" customFormat="1" ht="31.5" x14ac:dyDescent="0.25">
      <c r="A45" s="100">
        <v>38</v>
      </c>
      <c r="B45" s="127" t="s">
        <v>101</v>
      </c>
      <c r="C45" s="92" t="s">
        <v>102</v>
      </c>
      <c r="D45" s="128" t="s">
        <v>95</v>
      </c>
      <c r="E45" s="92">
        <v>10</v>
      </c>
      <c r="F45" s="136">
        <v>17.399999999999999</v>
      </c>
      <c r="G45" s="125">
        <f t="shared" si="0"/>
        <v>10.235294117647058</v>
      </c>
      <c r="H45" s="92">
        <v>20</v>
      </c>
      <c r="I45" s="125">
        <f t="shared" si="1"/>
        <v>20</v>
      </c>
      <c r="J45" s="92">
        <v>36</v>
      </c>
      <c r="K45" s="125">
        <f t="shared" si="2"/>
        <v>7.7777777777777777</v>
      </c>
      <c r="L45" s="125">
        <f t="shared" si="3"/>
        <v>38.013071895424837</v>
      </c>
      <c r="M45" s="92" t="s">
        <v>238</v>
      </c>
      <c r="N45" s="130" t="s">
        <v>351</v>
      </c>
      <c r="O45" s="92">
        <v>33</v>
      </c>
      <c r="P45" s="127" t="s">
        <v>96</v>
      </c>
    </row>
    <row r="46" spans="1:16" s="96" customFormat="1" ht="33.75" customHeight="1" x14ac:dyDescent="0.25">
      <c r="A46" s="100">
        <v>39</v>
      </c>
      <c r="B46" s="92" t="s">
        <v>340</v>
      </c>
      <c r="C46" s="92" t="s">
        <v>341</v>
      </c>
      <c r="D46" s="128" t="s">
        <v>287</v>
      </c>
      <c r="E46" s="92">
        <v>11</v>
      </c>
      <c r="F46" s="134">
        <v>27</v>
      </c>
      <c r="G46" s="125">
        <f t="shared" si="0"/>
        <v>15.882352941176471</v>
      </c>
      <c r="H46" s="135">
        <v>14</v>
      </c>
      <c r="I46" s="125">
        <f t="shared" si="1"/>
        <v>14</v>
      </c>
      <c r="J46" s="135">
        <v>38</v>
      </c>
      <c r="K46" s="125">
        <f t="shared" si="2"/>
        <v>7.3684210526315788</v>
      </c>
      <c r="L46" s="125">
        <f t="shared" si="3"/>
        <v>37.250773993808053</v>
      </c>
      <c r="M46" s="92" t="s">
        <v>238</v>
      </c>
      <c r="N46" s="130" t="s">
        <v>351</v>
      </c>
      <c r="O46" s="135">
        <v>34</v>
      </c>
      <c r="P46" s="127" t="s">
        <v>288</v>
      </c>
    </row>
    <row r="47" spans="1:16" s="96" customFormat="1" ht="36" customHeight="1" x14ac:dyDescent="0.25">
      <c r="A47" s="100">
        <v>40</v>
      </c>
      <c r="B47" s="127" t="s">
        <v>330</v>
      </c>
      <c r="C47" s="92" t="s">
        <v>331</v>
      </c>
      <c r="D47" s="128" t="s">
        <v>287</v>
      </c>
      <c r="E47" s="92">
        <v>9</v>
      </c>
      <c r="F47" s="136">
        <v>22</v>
      </c>
      <c r="G47" s="125">
        <f t="shared" si="0"/>
        <v>12.941176470588236</v>
      </c>
      <c r="H47" s="92">
        <v>12</v>
      </c>
      <c r="I47" s="125">
        <f t="shared" si="1"/>
        <v>12</v>
      </c>
      <c r="J47" s="92">
        <v>23</v>
      </c>
      <c r="K47" s="125">
        <f t="shared" si="2"/>
        <v>12.173913043478262</v>
      </c>
      <c r="L47" s="125">
        <f t="shared" si="3"/>
        <v>37.115089514066497</v>
      </c>
      <c r="M47" s="92" t="s">
        <v>238</v>
      </c>
      <c r="N47" s="130" t="s">
        <v>351</v>
      </c>
      <c r="O47" s="92">
        <v>35</v>
      </c>
      <c r="P47" s="127" t="s">
        <v>291</v>
      </c>
    </row>
    <row r="48" spans="1:16" s="96" customFormat="1" ht="47.25" customHeight="1" x14ac:dyDescent="0.25">
      <c r="A48" s="100">
        <v>41</v>
      </c>
      <c r="B48" s="92" t="s">
        <v>346</v>
      </c>
      <c r="C48" s="92" t="s">
        <v>347</v>
      </c>
      <c r="D48" s="128" t="s">
        <v>287</v>
      </c>
      <c r="E48" s="92">
        <v>11</v>
      </c>
      <c r="F48" s="92">
        <v>25</v>
      </c>
      <c r="G48" s="125">
        <f t="shared" si="0"/>
        <v>14.705882352941176</v>
      </c>
      <c r="H48" s="92">
        <v>13</v>
      </c>
      <c r="I48" s="125">
        <f t="shared" si="1"/>
        <v>13</v>
      </c>
      <c r="J48" s="92">
        <v>30</v>
      </c>
      <c r="K48" s="125">
        <f t="shared" si="2"/>
        <v>9.3333333333333339</v>
      </c>
      <c r="L48" s="125">
        <f t="shared" si="3"/>
        <v>37.03921568627451</v>
      </c>
      <c r="M48" s="92" t="s">
        <v>238</v>
      </c>
      <c r="N48" s="130" t="s">
        <v>351</v>
      </c>
      <c r="O48" s="92">
        <v>36</v>
      </c>
      <c r="P48" s="92" t="s">
        <v>288</v>
      </c>
    </row>
    <row r="49" spans="1:16" s="96" customFormat="1" ht="51.75" customHeight="1" x14ac:dyDescent="0.25">
      <c r="A49" s="100">
        <v>42</v>
      </c>
      <c r="B49" s="142" t="s">
        <v>275</v>
      </c>
      <c r="C49" s="92" t="s">
        <v>276</v>
      </c>
      <c r="D49" s="131" t="s">
        <v>262</v>
      </c>
      <c r="E49" s="92">
        <v>9</v>
      </c>
      <c r="F49" s="129">
        <v>32</v>
      </c>
      <c r="G49" s="125">
        <f t="shared" si="0"/>
        <v>18.823529411764707</v>
      </c>
      <c r="H49" s="92">
        <v>9.3000000000000007</v>
      </c>
      <c r="I49" s="125">
        <f t="shared" si="1"/>
        <v>9.3000000000000007</v>
      </c>
      <c r="J49" s="92">
        <v>32</v>
      </c>
      <c r="K49" s="125">
        <f t="shared" si="2"/>
        <v>8.75</v>
      </c>
      <c r="L49" s="125">
        <f t="shared" si="3"/>
        <v>36.873529411764707</v>
      </c>
      <c r="M49" s="92" t="s">
        <v>238</v>
      </c>
      <c r="N49" s="130" t="s">
        <v>351</v>
      </c>
      <c r="O49" s="92">
        <v>37</v>
      </c>
      <c r="P49" s="127" t="s">
        <v>274</v>
      </c>
    </row>
    <row r="50" spans="1:16" s="96" customFormat="1" ht="31.5" x14ac:dyDescent="0.25">
      <c r="A50" s="100">
        <v>43</v>
      </c>
      <c r="B50" s="127" t="s">
        <v>344</v>
      </c>
      <c r="C50" s="131" t="s">
        <v>345</v>
      </c>
      <c r="D50" s="128" t="s">
        <v>287</v>
      </c>
      <c r="E50" s="139">
        <v>11</v>
      </c>
      <c r="F50" s="92">
        <v>31.5</v>
      </c>
      <c r="G50" s="125">
        <f t="shared" si="0"/>
        <v>18.529411764705884</v>
      </c>
      <c r="H50" s="92">
        <v>10</v>
      </c>
      <c r="I50" s="125">
        <f t="shared" si="1"/>
        <v>10</v>
      </c>
      <c r="J50" s="92">
        <v>35</v>
      </c>
      <c r="K50" s="125">
        <f t="shared" si="2"/>
        <v>8</v>
      </c>
      <c r="L50" s="125">
        <f t="shared" si="3"/>
        <v>36.529411764705884</v>
      </c>
      <c r="M50" s="92" t="s">
        <v>238</v>
      </c>
      <c r="N50" s="130" t="s">
        <v>351</v>
      </c>
      <c r="O50" s="92">
        <v>38</v>
      </c>
      <c r="P50" s="127" t="s">
        <v>288</v>
      </c>
    </row>
    <row r="51" spans="1:16" s="96" customFormat="1" ht="47.25" x14ac:dyDescent="0.25">
      <c r="A51" s="100">
        <v>44</v>
      </c>
      <c r="B51" s="142" t="s">
        <v>272</v>
      </c>
      <c r="C51" s="92" t="s">
        <v>273</v>
      </c>
      <c r="D51" s="131" t="s">
        <v>262</v>
      </c>
      <c r="E51" s="92">
        <v>9</v>
      </c>
      <c r="F51" s="136">
        <v>33</v>
      </c>
      <c r="G51" s="125">
        <f t="shared" si="0"/>
        <v>19.411764705882351</v>
      </c>
      <c r="H51" s="92">
        <v>9.5</v>
      </c>
      <c r="I51" s="125">
        <f t="shared" si="1"/>
        <v>9.5</v>
      </c>
      <c r="J51" s="92">
        <v>38</v>
      </c>
      <c r="K51" s="125">
        <f t="shared" si="2"/>
        <v>7.3684210526315788</v>
      </c>
      <c r="L51" s="125">
        <f t="shared" si="3"/>
        <v>36.28018575851393</v>
      </c>
      <c r="M51" s="92" t="s">
        <v>238</v>
      </c>
      <c r="N51" s="130" t="s">
        <v>351</v>
      </c>
      <c r="O51" s="92">
        <v>39</v>
      </c>
      <c r="P51" s="127" t="s">
        <v>274</v>
      </c>
    </row>
    <row r="60" spans="1:16" s="86" customFormat="1" ht="15.75" customHeight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16" s="96" customFormat="1" ht="15.75" x14ac:dyDescent="0.25">
      <c r="A61" s="74"/>
      <c r="B61" s="75"/>
      <c r="C61" s="76"/>
      <c r="D61" s="74"/>
      <c r="E61" s="74"/>
      <c r="F61" s="77"/>
      <c r="G61" s="77"/>
      <c r="H61" s="77"/>
      <c r="I61" s="77"/>
      <c r="J61" s="77"/>
      <c r="K61" s="77"/>
      <c r="L61" s="78"/>
      <c r="M61" s="77"/>
      <c r="N61" s="79"/>
      <c r="O61" s="77"/>
      <c r="P61" s="80"/>
    </row>
    <row r="62" spans="1:16" s="96" customFormat="1" ht="15.75" x14ac:dyDescent="0.25">
      <c r="A62" s="74"/>
      <c r="B62" s="75"/>
      <c r="C62" s="76"/>
      <c r="D62" s="74"/>
      <c r="E62" s="74"/>
      <c r="F62" s="77"/>
      <c r="G62" s="77"/>
      <c r="H62" s="77"/>
      <c r="I62" s="77"/>
      <c r="J62" s="77"/>
      <c r="K62" s="77"/>
      <c r="L62" s="78"/>
      <c r="M62" s="77"/>
      <c r="N62" s="79"/>
      <c r="O62" s="77"/>
      <c r="P62" s="80"/>
    </row>
    <row r="63" spans="1:16" s="96" customFormat="1" ht="15.75" x14ac:dyDescent="0.25">
      <c r="A63" s="74"/>
      <c r="B63" s="75"/>
      <c r="C63" s="76"/>
      <c r="D63" s="74"/>
      <c r="E63" s="74"/>
      <c r="F63" s="77"/>
      <c r="G63" s="77"/>
      <c r="H63" s="77"/>
      <c r="I63" s="77"/>
      <c r="J63" s="77"/>
      <c r="K63" s="77"/>
      <c r="L63" s="78"/>
      <c r="M63" s="77"/>
      <c r="N63" s="79"/>
      <c r="O63" s="77"/>
      <c r="P63" s="80"/>
    </row>
    <row r="64" spans="1:16" s="96" customFormat="1" ht="15.75" x14ac:dyDescent="0.25">
      <c r="A64" s="74"/>
      <c r="B64" s="75"/>
      <c r="C64" s="76"/>
      <c r="D64" s="74"/>
      <c r="E64" s="74"/>
      <c r="F64" s="77"/>
      <c r="G64" s="77"/>
      <c r="H64" s="77"/>
      <c r="I64" s="77"/>
      <c r="J64" s="77"/>
      <c r="K64" s="77"/>
      <c r="L64" s="78"/>
      <c r="M64" s="77"/>
      <c r="N64" s="79"/>
      <c r="O64" s="77"/>
      <c r="P64" s="80"/>
    </row>
    <row r="65" spans="1:16" s="86" customFormat="1" ht="15.75" customHeight="1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</row>
    <row r="66" spans="1:16" s="86" customFormat="1" ht="15" customHeight="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</row>
    <row r="67" spans="1:16" s="86" customFormat="1" ht="14.25" customHeight="1" x14ac:dyDescent="0.25">
      <c r="A67" s="85"/>
      <c r="B67" s="85"/>
      <c r="C67" s="32" t="s">
        <v>15</v>
      </c>
      <c r="D67" s="31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s="86" customFormat="1" ht="15" customHeight="1" x14ac:dyDescent="0.25">
      <c r="A68" s="85"/>
      <c r="B68" s="85"/>
      <c r="C68" s="32" t="s">
        <v>16</v>
      </c>
      <c r="D68" s="31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spans="1:16" s="86" customFormat="1" ht="15" customHeight="1" x14ac:dyDescent="0.25">
      <c r="A69" s="85"/>
      <c r="B69" s="85"/>
      <c r="C69" s="32" t="s">
        <v>17</v>
      </c>
      <c r="D69" s="31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s="12" customFormat="1" ht="11.25" customHeight="1" x14ac:dyDescent="0.25">
      <c r="A70" s="85"/>
      <c r="B70" s="85"/>
      <c r="C70" s="32" t="s">
        <v>18</v>
      </c>
      <c r="D70" s="30" t="s">
        <v>19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</row>
    <row r="71" spans="1:16" s="12" customFormat="1" x14ac:dyDescent="0.25">
      <c r="A71" s="85"/>
      <c r="B71" s="85"/>
      <c r="C71" s="32" t="s">
        <v>20</v>
      </c>
      <c r="D71" s="31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</row>
    <row r="72" spans="1:16" x14ac:dyDescent="0.25">
      <c r="C72" s="32" t="s">
        <v>21</v>
      </c>
      <c r="D72" s="31"/>
    </row>
    <row r="73" spans="1:16" x14ac:dyDescent="0.25">
      <c r="C73" s="32" t="s">
        <v>22</v>
      </c>
      <c r="D73" s="31"/>
    </row>
    <row r="74" spans="1:16" x14ac:dyDescent="0.25">
      <c r="C74" s="32" t="s">
        <v>23</v>
      </c>
      <c r="D74" s="31"/>
    </row>
    <row r="75" spans="1:16" x14ac:dyDescent="0.25">
      <c r="C75" s="32" t="s">
        <v>24</v>
      </c>
      <c r="D75" s="30" t="s">
        <v>25</v>
      </c>
    </row>
    <row r="76" spans="1:16" x14ac:dyDescent="0.25">
      <c r="C76" s="32" t="s">
        <v>26</v>
      </c>
      <c r="D76" s="31"/>
    </row>
    <row r="77" spans="1:16" x14ac:dyDescent="0.25">
      <c r="C77" s="32" t="s">
        <v>27</v>
      </c>
      <c r="D77" s="31"/>
    </row>
    <row r="78" spans="1:16" x14ac:dyDescent="0.25">
      <c r="C78" s="32" t="s">
        <v>28</v>
      </c>
      <c r="D78" s="31"/>
    </row>
    <row r="79" spans="1:16" x14ac:dyDescent="0.25">
      <c r="C79" s="32" t="s">
        <v>29</v>
      </c>
      <c r="D79" s="31"/>
    </row>
    <row r="80" spans="1:16" x14ac:dyDescent="0.25">
      <c r="C80" s="32" t="s">
        <v>30</v>
      </c>
      <c r="D80" s="31"/>
    </row>
    <row r="81" spans="3:4" x14ac:dyDescent="0.25">
      <c r="C81" s="32" t="s">
        <v>31</v>
      </c>
      <c r="D81" s="31"/>
    </row>
    <row r="82" spans="3:4" x14ac:dyDescent="0.25">
      <c r="C82" s="32" t="s">
        <v>32</v>
      </c>
      <c r="D82" s="31"/>
    </row>
    <row r="83" spans="3:4" x14ac:dyDescent="0.25">
      <c r="C83" s="32" t="s">
        <v>33</v>
      </c>
      <c r="D83" s="31"/>
    </row>
    <row r="84" spans="3:4" x14ac:dyDescent="0.25">
      <c r="C84" s="32" t="s">
        <v>34</v>
      </c>
      <c r="D84" s="31"/>
    </row>
    <row r="85" spans="3:4" x14ac:dyDescent="0.25">
      <c r="C85" s="32" t="s">
        <v>35</v>
      </c>
      <c r="D85" s="31"/>
    </row>
    <row r="86" spans="3:4" x14ac:dyDescent="0.25">
      <c r="C86" s="32" t="s">
        <v>36</v>
      </c>
      <c r="D86" s="31"/>
    </row>
    <row r="87" spans="3:4" x14ac:dyDescent="0.25">
      <c r="C87" s="32" t="s">
        <v>37</v>
      </c>
      <c r="D87" s="31"/>
    </row>
    <row r="88" spans="3:4" x14ac:dyDescent="0.25">
      <c r="C88" s="32" t="s">
        <v>38</v>
      </c>
      <c r="D88" s="31"/>
    </row>
    <row r="89" spans="3:4" x14ac:dyDescent="0.25">
      <c r="C89" s="32" t="s">
        <v>39</v>
      </c>
      <c r="D89" s="31"/>
    </row>
    <row r="90" spans="3:4" x14ac:dyDescent="0.25">
      <c r="C90" s="32" t="s">
        <v>40</v>
      </c>
      <c r="D90" s="31"/>
    </row>
    <row r="91" spans="3:4" x14ac:dyDescent="0.25">
      <c r="C91" s="32" t="s">
        <v>41</v>
      </c>
      <c r="D91" s="31"/>
    </row>
    <row r="92" spans="3:4" x14ac:dyDescent="0.25">
      <c r="C92" s="32" t="s">
        <v>42</v>
      </c>
      <c r="D92" s="31"/>
    </row>
    <row r="93" spans="3:4" x14ac:dyDescent="0.25">
      <c r="C93" s="32" t="s">
        <v>43</v>
      </c>
      <c r="D93" s="31"/>
    </row>
    <row r="94" spans="3:4" x14ac:dyDescent="0.25">
      <c r="C94" s="32" t="s">
        <v>44</v>
      </c>
      <c r="D94" s="31"/>
    </row>
    <row r="95" spans="3:4" x14ac:dyDescent="0.25">
      <c r="C95" s="32" t="s">
        <v>45</v>
      </c>
      <c r="D95" s="31"/>
    </row>
    <row r="96" spans="3:4" x14ac:dyDescent="0.25">
      <c r="C96" s="32" t="s">
        <v>46</v>
      </c>
      <c r="D96" s="31"/>
    </row>
  </sheetData>
  <sortState ref="B8:P51">
    <sortCondition descending="1" ref="L8:L51"/>
  </sortState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5 - 6 класс (девушки)</vt:lpstr>
      <vt:lpstr>7 - 8 класс (девушки) </vt:lpstr>
      <vt:lpstr>9 - 11 класс (девушки)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2020-11-03T06:05:56Z</dcterms:modified>
</cp:coreProperties>
</file>